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U:\Desktop\Pracovní skupina\"/>
    </mc:Choice>
  </mc:AlternateContent>
  <xr:revisionPtr revIDLastSave="0" documentId="13_ncr:1_{70A78D24-CD1B-4243-BD37-AF74B15DD0CE}" xr6:coauthVersionLast="47" xr6:coauthVersionMax="47" xr10:uidLastSave="{00000000-0000-0000-0000-000000000000}"/>
  <bookViews>
    <workbookView xWindow="-120" yWindow="-120" windowWidth="29040" windowHeight="15840" tabRatio="834" firstSheet="1" activeTab="1" xr2:uid="{00000000-000D-0000-FFFF-FFFF00000000}"/>
  </bookViews>
  <sheets>
    <sheet name="cis" sheetId="14" state="hidden" r:id="rId1"/>
    <sheet name="Příloha 1 k dohodě" sheetId="1" r:id="rId2"/>
    <sheet name="Příloha 2  k dohodě" sheetId="7" r:id="rId3"/>
    <sheet name="Příloha 3 k dohodě" sheetId="4" r:id="rId4"/>
    <sheet name="Příloha 4 k dohodě" sheetId="5" r:id="rId5"/>
    <sheet name="Evidence docházky" sheetId="10" r:id="rId6"/>
    <sheet name="Závěrečný protokol" sheetId="11" r:id="rId7"/>
    <sheet name="Označení učebny" sheetId="12" r:id="rId8"/>
    <sheet name="List1" sheetId="15" state="hidden" r:id="rId9"/>
    <sheet name="Oznámení o změně" sheetId="13" state="hidden" r:id="rId10"/>
  </sheets>
  <externalReferences>
    <externalReference r:id="rId11"/>
  </externalReferences>
  <definedNames>
    <definedName name="_xlnm.Print_Titles" localSheetId="5">'Evidence docházky'!$13:$13</definedName>
    <definedName name="_xlnm.Print_Titles" localSheetId="1">'Příloha 1 k dohodě'!$9:$10</definedName>
    <definedName name="_xlnm.Print_Titles" localSheetId="2">'Příloha 2  k dohodě'!$9:$9</definedName>
    <definedName name="_xlnm.Print_Titles" localSheetId="3">'Příloha 3 k dohodě'!$8:$14</definedName>
    <definedName name="_xlnm.Print_Titles" localSheetId="6">'Závěrečný protokol'!$8:$8</definedName>
    <definedName name="_xlnm.Print_Area" localSheetId="9">'Oznámení o změně'!$A$1:$F$13</definedName>
    <definedName name="_xlnm.Print_Area" localSheetId="3">'Příloha 3 k dohodě'!$A$1:$T$52</definedName>
    <definedName name="_xlnm.Print_Area" localSheetId="4">'Příloha 4 k dohodě'!$A$1:$I$22</definedName>
    <definedName name="_xlnm.Print_Area" localSheetId="6">'Závěrečný protokol'!$A$1:$I$33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7" l="1"/>
  <c r="F44" i="7" l="1"/>
  <c r="E44" i="7"/>
  <c r="E8" i="7"/>
  <c r="E7" i="7"/>
  <c r="B10" i="11" l="1"/>
  <c r="C10" i="11"/>
  <c r="D10" i="11"/>
  <c r="B11" i="11"/>
  <c r="C11" i="11"/>
  <c r="D11" i="11"/>
  <c r="B12" i="11"/>
  <c r="C12" i="11"/>
  <c r="D12" i="11"/>
  <c r="B13" i="11"/>
  <c r="C13" i="11"/>
  <c r="D13" i="11"/>
  <c r="B14" i="11"/>
  <c r="C14" i="11"/>
  <c r="D14" i="11"/>
  <c r="B15" i="11"/>
  <c r="C15" i="11"/>
  <c r="D15" i="11"/>
  <c r="B16" i="11"/>
  <c r="C16" i="11"/>
  <c r="D16" i="11"/>
  <c r="B17" i="11"/>
  <c r="C17" i="11"/>
  <c r="D17" i="11"/>
  <c r="B18" i="11"/>
  <c r="C18" i="11"/>
  <c r="D18" i="11"/>
  <c r="B19" i="11"/>
  <c r="C19" i="11"/>
  <c r="D19" i="11"/>
  <c r="B20" i="11"/>
  <c r="C20" i="11"/>
  <c r="D20" i="11"/>
  <c r="B21" i="11"/>
  <c r="C21" i="11"/>
  <c r="D21" i="11"/>
  <c r="B22" i="11"/>
  <c r="C22" i="11"/>
  <c r="D22" i="11"/>
  <c r="B23" i="11"/>
  <c r="C23" i="11"/>
  <c r="D23" i="11"/>
  <c r="B24" i="11"/>
  <c r="C24" i="11"/>
  <c r="D24" i="11"/>
  <c r="B25" i="11"/>
  <c r="C25" i="11"/>
  <c r="D25" i="11"/>
  <c r="B26" i="11"/>
  <c r="C26" i="11"/>
  <c r="D26" i="11"/>
  <c r="B27" i="11"/>
  <c r="C27" i="11"/>
  <c r="D27" i="11"/>
  <c r="B28" i="11"/>
  <c r="C28" i="11"/>
  <c r="D28" i="11"/>
  <c r="C9" i="11"/>
  <c r="B9" i="11"/>
  <c r="R12" i="1" l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11" i="1"/>
  <c r="T7" i="4"/>
  <c r="T4" i="10"/>
  <c r="C44" i="7"/>
  <c r="C45" i="7"/>
  <c r="C46" i="7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11" i="1"/>
  <c r="I16" i="4"/>
  <c r="J16" i="4" s="1"/>
  <c r="I17" i="4"/>
  <c r="J17" i="4" s="1"/>
  <c r="I18" i="4"/>
  <c r="J18" i="4" s="1"/>
  <c r="I19" i="4"/>
  <c r="I20" i="4"/>
  <c r="J20" i="4" s="1"/>
  <c r="I21" i="4"/>
  <c r="J21" i="4" s="1"/>
  <c r="I22" i="4"/>
  <c r="I23" i="4"/>
  <c r="J23" i="4" s="1"/>
  <c r="I24" i="4"/>
  <c r="J24" i="4" s="1"/>
  <c r="I25" i="4"/>
  <c r="J25" i="4" s="1"/>
  <c r="I26" i="4"/>
  <c r="J26" i="4" s="1"/>
  <c r="I27" i="4"/>
  <c r="J27" i="4" s="1"/>
  <c r="I28" i="4"/>
  <c r="I29" i="4"/>
  <c r="J29" i="4" s="1"/>
  <c r="K29" i="4" s="1"/>
  <c r="M29" i="4" s="1"/>
  <c r="N29" i="4" s="1"/>
  <c r="O29" i="4" s="1"/>
  <c r="I30" i="4"/>
  <c r="I31" i="4"/>
  <c r="J31" i="4" s="1"/>
  <c r="K31" i="4" s="1"/>
  <c r="M31" i="4" s="1"/>
  <c r="N31" i="4" s="1"/>
  <c r="O31" i="4" s="1"/>
  <c r="I32" i="4"/>
  <c r="J32" i="4" s="1"/>
  <c r="I33" i="4"/>
  <c r="I34" i="4"/>
  <c r="I15" i="4"/>
  <c r="J15" i="4" s="1"/>
  <c r="K15" i="4" s="1"/>
  <c r="M15" i="4" s="1"/>
  <c r="N15" i="4" s="1"/>
  <c r="A3" i="12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9" i="11"/>
  <c r="F50" i="4"/>
  <c r="C50" i="4"/>
  <c r="C51" i="4"/>
  <c r="C52" i="4"/>
  <c r="E7" i="10"/>
  <c r="E6" i="10"/>
  <c r="E3" i="10"/>
  <c r="E20" i="5"/>
  <c r="D20" i="5"/>
  <c r="C20" i="5"/>
  <c r="C21" i="5"/>
  <c r="C22" i="5"/>
  <c r="J50" i="4"/>
  <c r="P16" i="4"/>
  <c r="L16" i="4" s="1"/>
  <c r="P17" i="4"/>
  <c r="P18" i="4"/>
  <c r="L18" i="4" s="1"/>
  <c r="P19" i="4"/>
  <c r="L19" i="4" s="1"/>
  <c r="P20" i="4"/>
  <c r="P21" i="4"/>
  <c r="L21" i="4" s="1"/>
  <c r="P22" i="4"/>
  <c r="L22" i="4" s="1"/>
  <c r="P23" i="4"/>
  <c r="L23" i="4" s="1"/>
  <c r="P24" i="4"/>
  <c r="L24" i="4" s="1"/>
  <c r="P25" i="4"/>
  <c r="P26" i="4"/>
  <c r="L26" i="4" s="1"/>
  <c r="P27" i="4"/>
  <c r="L27" i="4" s="1"/>
  <c r="P28" i="4"/>
  <c r="L28" i="4" s="1"/>
  <c r="P29" i="4"/>
  <c r="L29" i="4" s="1"/>
  <c r="P30" i="4"/>
  <c r="P31" i="4"/>
  <c r="L31" i="4" s="1"/>
  <c r="P32" i="4"/>
  <c r="L32" i="4" s="1"/>
  <c r="P33" i="4"/>
  <c r="L33" i="4" s="1"/>
  <c r="P34" i="4"/>
  <c r="P15" i="4"/>
  <c r="L15" i="4" s="1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D16" i="4"/>
  <c r="E16" i="4"/>
  <c r="D17" i="4"/>
  <c r="E17" i="4"/>
  <c r="D18" i="4"/>
  <c r="E18" i="4"/>
  <c r="D19" i="4"/>
  <c r="E19" i="4"/>
  <c r="D20" i="4"/>
  <c r="E20" i="4"/>
  <c r="D21" i="4"/>
  <c r="E21" i="4"/>
  <c r="D22" i="4"/>
  <c r="E22" i="4"/>
  <c r="D23" i="4"/>
  <c r="E23" i="4"/>
  <c r="D24" i="4"/>
  <c r="E24" i="4"/>
  <c r="D25" i="4"/>
  <c r="E25" i="4"/>
  <c r="D26" i="4"/>
  <c r="E26" i="4"/>
  <c r="D27" i="4"/>
  <c r="E27" i="4"/>
  <c r="D28" i="4"/>
  <c r="E28" i="4"/>
  <c r="D29" i="4"/>
  <c r="E29" i="4"/>
  <c r="D30" i="4"/>
  <c r="E30" i="4"/>
  <c r="D31" i="4"/>
  <c r="E31" i="4"/>
  <c r="D32" i="4"/>
  <c r="E32" i="4"/>
  <c r="D33" i="4"/>
  <c r="E33" i="4"/>
  <c r="D34" i="4"/>
  <c r="E34" i="4"/>
  <c r="E15" i="4"/>
  <c r="C15" i="4"/>
  <c r="D15" i="4"/>
  <c r="B15" i="4"/>
  <c r="E4" i="4"/>
  <c r="D6" i="5" s="1"/>
  <c r="C5" i="7"/>
  <c r="E6" i="4"/>
  <c r="C13" i="12"/>
  <c r="A13" i="12"/>
  <c r="A10" i="12"/>
  <c r="E4" i="11"/>
  <c r="E3" i="11"/>
  <c r="E5" i="10"/>
  <c r="E2" i="10"/>
  <c r="A16" i="12" s="1"/>
  <c r="C8" i="7"/>
  <c r="C7" i="7"/>
  <c r="I8" i="5"/>
  <c r="D9" i="5"/>
  <c r="D8" i="5"/>
  <c r="E7" i="4"/>
  <c r="T6" i="4"/>
  <c r="L30" i="4"/>
  <c r="B15" i="10"/>
  <c r="C15" i="10"/>
  <c r="D15" i="10"/>
  <c r="B16" i="10"/>
  <c r="C16" i="10"/>
  <c r="D16" i="10"/>
  <c r="B17" i="10"/>
  <c r="C17" i="10"/>
  <c r="D17" i="10"/>
  <c r="B18" i="10"/>
  <c r="C18" i="10"/>
  <c r="D18" i="10"/>
  <c r="B19" i="10"/>
  <c r="C19" i="10"/>
  <c r="D19" i="10"/>
  <c r="B20" i="10"/>
  <c r="C20" i="10"/>
  <c r="D20" i="10"/>
  <c r="B21" i="10"/>
  <c r="C21" i="10"/>
  <c r="D21" i="10"/>
  <c r="B22" i="10"/>
  <c r="C22" i="10"/>
  <c r="D22" i="10"/>
  <c r="B23" i="10"/>
  <c r="C23" i="10"/>
  <c r="D23" i="10"/>
  <c r="B24" i="10"/>
  <c r="C24" i="10"/>
  <c r="D24" i="10"/>
  <c r="B25" i="10"/>
  <c r="C25" i="10"/>
  <c r="D25" i="10"/>
  <c r="B26" i="10"/>
  <c r="C26" i="10"/>
  <c r="D26" i="10"/>
  <c r="B27" i="10"/>
  <c r="C27" i="10"/>
  <c r="D27" i="10"/>
  <c r="B28" i="10"/>
  <c r="C28" i="10"/>
  <c r="D28" i="10"/>
  <c r="B29" i="10"/>
  <c r="C29" i="10"/>
  <c r="D29" i="10"/>
  <c r="B30" i="10"/>
  <c r="C30" i="10"/>
  <c r="D30" i="10"/>
  <c r="B31" i="10"/>
  <c r="C31" i="10"/>
  <c r="D31" i="10"/>
  <c r="B32" i="10"/>
  <c r="C32" i="10"/>
  <c r="D32" i="10"/>
  <c r="B33" i="10"/>
  <c r="C33" i="10"/>
  <c r="D33" i="10"/>
  <c r="C14" i="10"/>
  <c r="D14" i="10"/>
  <c r="B14" i="10"/>
  <c r="C5" i="13"/>
  <c r="C4" i="13"/>
  <c r="C3" i="13"/>
  <c r="A9" i="12"/>
  <c r="D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J28" i="4"/>
  <c r="K28" i="4" s="1"/>
  <c r="M28" i="4" s="1"/>
  <c r="N28" i="4" s="1"/>
  <c r="O28" i="4" s="1"/>
  <c r="K27" i="4"/>
  <c r="M27" i="4" s="1"/>
  <c r="N27" i="4" s="1"/>
  <c r="O27" i="4" s="1"/>
  <c r="K32" i="4" l="1"/>
  <c r="M32" i="4" s="1"/>
  <c r="N32" i="4" s="1"/>
  <c r="O32" i="4" s="1"/>
  <c r="K21" i="4"/>
  <c r="M21" i="4" s="1"/>
  <c r="N21" i="4" s="1"/>
  <c r="O21" i="4" s="1"/>
  <c r="K25" i="4"/>
  <c r="M25" i="4" s="1"/>
  <c r="N25" i="4" s="1"/>
  <c r="O25" i="4" s="1"/>
  <c r="K24" i="4"/>
  <c r="M24" i="4" s="1"/>
  <c r="N24" i="4" s="1"/>
  <c r="O24" i="4" s="1"/>
  <c r="K20" i="4"/>
  <c r="M20" i="4" s="1"/>
  <c r="N20" i="4" s="1"/>
  <c r="O20" i="4" s="1"/>
  <c r="K23" i="4"/>
  <c r="M23" i="4" s="1"/>
  <c r="N23" i="4" s="1"/>
  <c r="O23" i="4" s="1"/>
  <c r="J34" i="4"/>
  <c r="K34" i="4" s="1"/>
  <c r="M34" i="4" s="1"/>
  <c r="N34" i="4" s="1"/>
  <c r="O34" i="4" s="1"/>
  <c r="K17" i="4"/>
  <c r="M17" i="4" s="1"/>
  <c r="N17" i="4" s="1"/>
  <c r="O17" i="4" s="1"/>
  <c r="K16" i="4"/>
  <c r="M16" i="4" s="1"/>
  <c r="N16" i="4" s="1"/>
  <c r="O16" i="4" s="1"/>
  <c r="L20" i="4"/>
  <c r="J19" i="4"/>
  <c r="K19" i="4" s="1"/>
  <c r="M19" i="4" s="1"/>
  <c r="N19" i="4" s="1"/>
  <c r="O19" i="4" s="1"/>
  <c r="L25" i="4"/>
  <c r="K26" i="4"/>
  <c r="M26" i="4" s="1"/>
  <c r="N26" i="4" s="1"/>
  <c r="O26" i="4" s="1"/>
  <c r="J33" i="4"/>
  <c r="K33" i="4"/>
  <c r="M33" i="4" s="1"/>
  <c r="N33" i="4" s="1"/>
  <c r="O33" i="4" s="1"/>
  <c r="J22" i="4"/>
  <c r="K22" i="4" s="1"/>
  <c r="M22" i="4" s="1"/>
  <c r="N22" i="4" s="1"/>
  <c r="O22" i="4" s="1"/>
  <c r="L17" i="4"/>
  <c r="L34" i="4"/>
  <c r="J30" i="4"/>
  <c r="K30" i="4" s="1"/>
  <c r="M30" i="4" s="1"/>
  <c r="N30" i="4" s="1"/>
  <c r="O30" i="4" s="1"/>
  <c r="K18" i="4"/>
  <c r="M18" i="4" s="1"/>
  <c r="N18" i="4" s="1"/>
  <c r="O18" i="4" s="1"/>
  <c r="Q17" i="4" l="1"/>
  <c r="R17" i="4"/>
  <c r="O15" i="4"/>
  <c r="Q18" i="4"/>
  <c r="R18" i="4"/>
  <c r="Q19" i="4"/>
  <c r="R19" i="4"/>
  <c r="K36" i="4"/>
  <c r="Q22" i="4" l="1"/>
  <c r="R22" i="4"/>
  <c r="Q27" i="4" s="1"/>
  <c r="R16" i="4"/>
  <c r="Q16" i="4"/>
  <c r="Q23" i="4"/>
  <c r="R23" i="4"/>
  <c r="Q24" i="4"/>
  <c r="R24" i="4"/>
  <c r="R15" i="4"/>
  <c r="Q15" i="4"/>
  <c r="Q20" i="4" l="1"/>
  <c r="R20" i="4"/>
  <c r="R27" i="4"/>
  <c r="R32" i="4" s="1"/>
  <c r="R21" i="4"/>
  <c r="Q21" i="4"/>
  <c r="Q29" i="4"/>
  <c r="R29" i="4"/>
  <c r="R28" i="4"/>
  <c r="Q28" i="4"/>
  <c r="Q32" i="4" l="1"/>
  <c r="Q25" i="4"/>
  <c r="R25" i="4"/>
  <c r="R26" i="4"/>
  <c r="Q26" i="4"/>
  <c r="Q33" i="4"/>
  <c r="R33" i="4"/>
  <c r="Q34" i="4"/>
  <c r="R34" i="4"/>
  <c r="Q30" i="4" l="1"/>
  <c r="R30" i="4"/>
  <c r="R31" i="4"/>
  <c r="Q31" i="4"/>
  <c r="R3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</authors>
  <commentList>
    <comment ref="C5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 xml:space="preserve">NEVYPLŇOVAT - doplní ÚPČR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Kopská Jaroslava Ing. (UPS-KHA)</author>
    <author>Slavíčková Zdeňka Bc. (UPL-KRP)</author>
  </authors>
  <commentList>
    <comment ref="D10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formát
HH:MM - HH:MM</t>
        </r>
      </text>
    </comment>
    <comment ref="G10" authorId="1" shapeId="0" xr:uid="{24D1EB26-DFBB-47AC-987C-F116545DAEB9}">
      <text>
        <r>
          <rPr>
            <sz val="9"/>
            <color indexed="81"/>
            <rFont val="Tahoma"/>
            <family val="2"/>
            <charset val="238"/>
          </rPr>
          <t xml:space="preserve">Vyberte formu výuky viz. poznámka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Kopská Jaroslava Ing. (UPS-KHA)</author>
  </authors>
  <commentList>
    <comment ref="L10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Kopská Jaroslava Ing. (UPS-KHA):
</t>
        </r>
        <r>
          <rPr>
            <sz val="9"/>
            <color indexed="81"/>
            <rFont val="Tahoma"/>
            <family val="2"/>
            <charset val="238"/>
          </rPr>
          <t xml:space="preserve">
od 1.7.2019</t>
        </r>
        <r>
          <rPr>
            <b/>
            <sz val="9"/>
            <color indexed="81"/>
            <rFont val="Tahoma"/>
            <family val="2"/>
            <charset val="238"/>
          </rPr>
          <t xml:space="preserve"> 33,8% 
</t>
        </r>
        <r>
          <rPr>
            <sz val="9"/>
            <color indexed="81"/>
            <rFont val="Tahoma"/>
            <family val="2"/>
            <charset val="238"/>
          </rPr>
          <t>viz. zákon č. 32/2019 Sb.</t>
        </r>
      </text>
    </comment>
    <comment ref="Q11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viz. čl. IV.1.1 Dohody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Kopská Jaroslava Ing. (UPS-KHA)</author>
  </authors>
  <commentList>
    <comment ref="E9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E10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Kopská Jaroslava Ing. (UPS-KHA)</author>
  </authors>
  <commentList>
    <comment ref="E6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38"/>
          </rPr>
          <t>viz. čl. II. 3 dohody</t>
        </r>
      </text>
    </comment>
  </commentList>
</comments>
</file>

<file path=xl/sharedStrings.xml><?xml version="1.0" encoding="utf-8"?>
<sst xmlns="http://schemas.openxmlformats.org/spreadsheetml/2006/main" count="248" uniqueCount="182">
  <si>
    <t>PČ</t>
  </si>
  <si>
    <t>Vyplňte pouze bílá pole</t>
  </si>
  <si>
    <t xml:space="preserve">příloha č. 1 dohody č.: </t>
  </si>
  <si>
    <t>Datum:</t>
  </si>
  <si>
    <t>Vyřizuje:</t>
  </si>
  <si>
    <t>Email:</t>
  </si>
  <si>
    <t>Jméno</t>
  </si>
  <si>
    <t>Příjmení</t>
  </si>
  <si>
    <t>IČO:</t>
  </si>
  <si>
    <t>Telefon:</t>
  </si>
  <si>
    <t>Datum narození</t>
  </si>
  <si>
    <t>POVEZ II (CZ.03.1.52/0.0/0.0/15_021/0000053)</t>
  </si>
  <si>
    <t>Obec</t>
  </si>
  <si>
    <t>Část obce</t>
  </si>
  <si>
    <t>Č. p.</t>
  </si>
  <si>
    <t>Ulice</t>
  </si>
  <si>
    <t>Č. or.</t>
  </si>
  <si>
    <t>písm.</t>
  </si>
  <si>
    <t>Psč</t>
  </si>
  <si>
    <t>(razítko)</t>
  </si>
  <si>
    <t>jméno, příjmení, funkce a podpis oprávněné osoby</t>
  </si>
  <si>
    <t>Název vzděl. aktivity:</t>
  </si>
  <si>
    <t>Zaměstnavatel/OSVČ:</t>
  </si>
  <si>
    <t>Zaměstnavatel:</t>
  </si>
  <si>
    <t xml:space="preserve">Datum narození </t>
  </si>
  <si>
    <t xml:space="preserve">příloha č. 3 dohody č.: </t>
  </si>
  <si>
    <t>Plánovaný harmonogram vzdělávací aktivity</t>
  </si>
  <si>
    <t>Místo výuky:</t>
  </si>
  <si>
    <t>Název vzdělávací aktivity:</t>
  </si>
  <si>
    <t>Číslo telefonu:</t>
  </si>
  <si>
    <t>Vyúčtování mzdových nákladů za dobu účasti zaměstnanců na vzdělávací aktivitě</t>
  </si>
  <si>
    <t>Zaměstnavatel :</t>
  </si>
  <si>
    <t>Počet proplacených hodin ve výuce dle docházky                 á 60 min.</t>
  </si>
  <si>
    <t>náklady</t>
  </si>
  <si>
    <t>č. dohody</t>
  </si>
  <si>
    <t>celkem</t>
  </si>
  <si>
    <t>POVEZ II 
(CZ.03.1.52/0.0/0.0/15_021/0000053)</t>
  </si>
  <si>
    <t>Vyúčtování vzdělávací aktivity v rámci projektu Podpora odborného vzdělávání zaměstnanců II</t>
  </si>
  <si>
    <t>Cena vzdělávací aktivity bez DPH</t>
  </si>
  <si>
    <t>Cena vzdělávací aktivity s DPH</t>
  </si>
  <si>
    <t>Výše příspěvku ÚP ČR na vzdělávací aktivitu</t>
  </si>
  <si>
    <t>Titul</t>
  </si>
  <si>
    <t>Pracovní pozice</t>
  </si>
  <si>
    <t>Místo výkonu práce</t>
  </si>
  <si>
    <t>Datum</t>
  </si>
  <si>
    <t>Počet vyučovacích hodin</t>
  </si>
  <si>
    <t>max. dle dohody</t>
  </si>
  <si>
    <t>za měsíc</t>
  </si>
  <si>
    <t>Vzdělávací zařízení:</t>
  </si>
  <si>
    <t xml:space="preserve">Příspěvek na hodinu celkem </t>
  </si>
  <si>
    <t>Intenzita podpory</t>
  </si>
  <si>
    <t>max k úvazku</t>
  </si>
  <si>
    <t xml:space="preserve">Vypočítaný příspěvek za měsíc celkem </t>
  </si>
  <si>
    <t>Tyto sloupce jsou skryté</t>
  </si>
  <si>
    <t>SZ, ZP</t>
  </si>
  <si>
    <t>za hodinu, tj. max</t>
  </si>
  <si>
    <t>3) Uveďte částku příplatku, kterou nárokujete za měsíc. Výpočet příplatku přiložte na zvláštní příloze vyúčtování.</t>
  </si>
  <si>
    <t>náklady za hodinu celkem</t>
  </si>
  <si>
    <t>Evidence docházky a výuky</t>
  </si>
  <si>
    <t>Dohoda s ÚP ČR č.</t>
  </si>
  <si>
    <t>Název vzdělávací aktivity</t>
  </si>
  <si>
    <t>Termín konání</t>
  </si>
  <si>
    <t>od</t>
  </si>
  <si>
    <t>do</t>
  </si>
  <si>
    <t>Zaměstnavatel / OSVČ:</t>
  </si>
  <si>
    <t>Jména lektorů:</t>
  </si>
  <si>
    <t>počet vyučovacích hodin strávených  na výuce</t>
  </si>
  <si>
    <t>-</t>
  </si>
  <si>
    <t>Téma</t>
  </si>
  <si>
    <t>Podpis lektora</t>
  </si>
  <si>
    <t>P.č.</t>
  </si>
  <si>
    <t>podpis</t>
  </si>
  <si>
    <t>Záznam o mimořádném odchodu/příchodu z/do výuky:</t>
  </si>
  <si>
    <t>Jméno zaměstnance</t>
  </si>
  <si>
    <t>Čas odchodu</t>
  </si>
  <si>
    <t>Čas příchodu</t>
  </si>
  <si>
    <t>podpis zaměstnavatele / OSVČ</t>
  </si>
  <si>
    <t>Závěrečný protokol</t>
  </si>
  <si>
    <t>Splnění docházky (%)</t>
  </si>
  <si>
    <t>Odborný rozvoj zaměstnanců</t>
  </si>
  <si>
    <t>probíhá v rámci projektu Úřadu práce ČR</t>
  </si>
  <si>
    <t xml:space="preserve">PODPORA ODBORNÉHO VZDĚLÁVÁNÍ ZAMĚSTNANCŮ II </t>
  </si>
  <si>
    <t>reg.č. CZ.03.1.52/0.0/0.0/15_021/0000053</t>
  </si>
  <si>
    <t>Termín:</t>
  </si>
  <si>
    <t>Číslo dohody uzavřené s ÚP ČR</t>
  </si>
  <si>
    <t>ANO</t>
  </si>
  <si>
    <t>NE</t>
  </si>
  <si>
    <t>Oznámení o změně</t>
  </si>
  <si>
    <t>harmonogramu vzdělávací aktivity</t>
  </si>
  <si>
    <t>Zaměstnavatel</t>
  </si>
  <si>
    <t>IČ:</t>
  </si>
  <si>
    <t>změna</t>
  </si>
  <si>
    <t>1.</t>
  </si>
  <si>
    <t>změna lektora vzdělávací aktivity</t>
  </si>
  <si>
    <t>původní údaj</t>
  </si>
  <si>
    <t>nový údaj</t>
  </si>
  <si>
    <t>2.</t>
  </si>
  <si>
    <t>3.</t>
  </si>
  <si>
    <t>4.</t>
  </si>
  <si>
    <t>5.</t>
  </si>
  <si>
    <t>datum a podpis odpovědného pracovníka vzdělávacího zařízení</t>
  </si>
  <si>
    <t>ostatní změny</t>
  </si>
  <si>
    <t>V případě potencionálních zaměstnanců vyplňte plánované datum nástupu do pracovního poměru.</t>
  </si>
  <si>
    <t>1)</t>
  </si>
  <si>
    <t>2)</t>
  </si>
  <si>
    <t>3)</t>
  </si>
  <si>
    <t>účastník vzdělávací aktivity</t>
  </si>
  <si>
    <t>trvalé bydliště účastníka</t>
  </si>
  <si>
    <t>4)</t>
  </si>
  <si>
    <t>věk1</t>
  </si>
  <si>
    <t>ostatní údaje</t>
  </si>
  <si>
    <t>Novák, Horák</t>
  </si>
  <si>
    <t>Novák, Horák, Málková</t>
  </si>
  <si>
    <t>15.6.2019, 15:00 - 16:45</t>
  </si>
  <si>
    <t>1.6.2019, 15:00 - 16:45</t>
  </si>
  <si>
    <t>4) hrubá mzda na hodinu krát počet hodin v docházce + příplatek (pokud bylo proplácení příplatku schváleno rozhodnutím komise)</t>
  </si>
  <si>
    <t>5)  Součet částky pojistného na sociální zabezpečení, příspěvku na státní politiku zaměstnanosti a pojistného na veřejné zdravotní pojištění, které zaměstnavatel za sebe odvádí z vyměřovacího základu zaměstnance, a to za dobu účasti zaměstnance na vzdělávací aktivitě.</t>
  </si>
  <si>
    <t>6) Součet sloupců "Hrubá mzda za dobu na vzdělávání" a "Odvod pojistného".</t>
  </si>
  <si>
    <t>7) Odpovídá výši úvazku (viz. příloha 1), kdy hodnota 1 znamená úvazek v rozsahu stanovené týdenní pracovní doby podle § 79 zákona č. 262/2006 Sb., zákoníku práce, ve znění pozdějších předpisů. V případě kratší pracovní doby dle § 80 uveďte výši úvazku na 2 desetinná místa).</t>
  </si>
  <si>
    <t>za měsíc celkem</t>
  </si>
  <si>
    <t>titul</t>
  </si>
  <si>
    <t>Čas výuky od - do</t>
  </si>
  <si>
    <t>Přestávka na oběd od - do</t>
  </si>
  <si>
    <t>Seznam zaměstnanců a potenciálních zaměstnanců navržených k účasti na vzdělávací aktivitě</t>
  </si>
  <si>
    <t>8) Uveďte částku mzdových nákladů za daného zaměstnance a příslušný měsíc, požadovanou v rámci dalších dohod týkající se projektu POVEZ II a to ve formátu: částka a číslo jiné dohody. Pokud se daný zaměstnanec neúčastní vzdělávacích aktivit souvisejících s jinými dohodami, pole nevyplňujte.</t>
  </si>
  <si>
    <t>K vyúčtování přiložte doklady v souladu s čl. III bodem 9 dohody.</t>
  </si>
  <si>
    <r>
      <t>Prac. úvazek</t>
    </r>
    <r>
      <rPr>
        <vertAlign val="superscript"/>
        <sz val="10"/>
        <color indexed="8"/>
        <rFont val="Arial"/>
        <family val="2"/>
        <charset val="238"/>
      </rPr>
      <t>1)</t>
    </r>
  </si>
  <si>
    <r>
      <t>Pracovní poměr od</t>
    </r>
    <r>
      <rPr>
        <vertAlign val="superscript"/>
        <sz val="10"/>
        <color indexed="8"/>
        <rFont val="Arial"/>
        <family val="2"/>
        <charset val="238"/>
      </rPr>
      <t>2)</t>
    </r>
  </si>
  <si>
    <r>
      <t>Věk 54+ (A/N)</t>
    </r>
    <r>
      <rPr>
        <vertAlign val="superscript"/>
        <sz val="10"/>
        <color indexed="8"/>
        <rFont val="Arial"/>
        <family val="2"/>
        <charset val="238"/>
      </rPr>
      <t>3)</t>
    </r>
  </si>
  <si>
    <r>
      <t xml:space="preserve">Uvádějte pouze mzdové náklady vynaložené </t>
    </r>
    <r>
      <rPr>
        <b/>
        <sz val="11"/>
        <rFont val="Arial"/>
        <family val="2"/>
        <charset val="238"/>
      </rPr>
      <t xml:space="preserve">za dobu účasti </t>
    </r>
    <r>
      <rPr>
        <sz val="11"/>
        <rFont val="Arial"/>
        <family val="2"/>
        <charset val="238"/>
      </rPr>
      <t>zaměstnanců</t>
    </r>
    <r>
      <rPr>
        <b/>
        <sz val="11"/>
        <rFont val="Arial"/>
        <family val="2"/>
        <charset val="238"/>
      </rPr>
      <t xml:space="preserve"> na vzdělávací aktivitě </t>
    </r>
    <r>
      <rPr>
        <vertAlign val="superscript"/>
        <sz val="11"/>
        <rFont val="Arial"/>
        <family val="2"/>
        <charset val="238"/>
      </rPr>
      <t>1)</t>
    </r>
  </si>
  <si>
    <r>
      <t xml:space="preserve">Hrubá mzda za hodinu </t>
    </r>
    <r>
      <rPr>
        <vertAlign val="superscript"/>
        <sz val="11"/>
        <rFont val="Arial"/>
        <family val="2"/>
        <charset val="238"/>
      </rPr>
      <t xml:space="preserve">2) </t>
    </r>
  </si>
  <si>
    <r>
      <t>příplatek celkem
 (byl -li schválen v žádosti)</t>
    </r>
    <r>
      <rPr>
        <vertAlign val="superscript"/>
        <sz val="11"/>
        <rFont val="Arial"/>
        <family val="2"/>
        <charset val="238"/>
      </rPr>
      <t xml:space="preserve"> 3)</t>
    </r>
  </si>
  <si>
    <r>
      <t>za dobu na vzdělávání</t>
    </r>
    <r>
      <rPr>
        <vertAlign val="superscript"/>
        <sz val="11"/>
        <rFont val="Arial"/>
        <family val="2"/>
        <charset val="238"/>
      </rPr>
      <t xml:space="preserve"> 4)</t>
    </r>
  </si>
  <si>
    <r>
      <t>Odvod pojistného</t>
    </r>
    <r>
      <rPr>
        <vertAlign val="superscript"/>
        <sz val="11"/>
        <rFont val="Arial"/>
        <family val="2"/>
        <charset val="238"/>
      </rPr>
      <t xml:space="preserve"> 5)</t>
    </r>
  </si>
  <si>
    <r>
      <t>Součet</t>
    </r>
    <r>
      <rPr>
        <vertAlign val="superscript"/>
        <sz val="11"/>
        <rFont val="Arial"/>
        <family val="2"/>
        <charset val="238"/>
      </rPr>
      <t xml:space="preserve"> 6)</t>
    </r>
  </si>
  <si>
    <r>
      <t xml:space="preserve">Úvazek </t>
    </r>
    <r>
      <rPr>
        <vertAlign val="superscript"/>
        <sz val="11"/>
        <rFont val="Arial"/>
        <family val="2"/>
        <charset val="238"/>
      </rPr>
      <t>7)</t>
    </r>
  </si>
  <si>
    <r>
      <t>Případné mzdové náklady z jiných dohod</t>
    </r>
    <r>
      <rPr>
        <vertAlign val="superscript"/>
        <sz val="11"/>
        <rFont val="Arial"/>
        <family val="2"/>
        <charset val="238"/>
      </rPr>
      <t xml:space="preserve"> 8)</t>
    </r>
  </si>
  <si>
    <r>
      <rPr>
        <b/>
        <sz val="14"/>
        <rFont val="Arial"/>
        <family val="2"/>
        <charset val="238"/>
      </rPr>
      <t>Prohlášení zaměstnavatele</t>
    </r>
    <r>
      <rPr>
        <sz val="14"/>
        <rFont val="Arial"/>
        <family val="2"/>
        <charset val="238"/>
      </rPr>
      <t xml:space="preserve">: Prohlašuji, že výše uvedené údaje jsou pravdivé a že </t>
    </r>
    <r>
      <rPr>
        <b/>
        <sz val="14"/>
        <rFont val="Arial"/>
        <family val="2"/>
        <charset val="238"/>
      </rPr>
      <t>hrubá mzda</t>
    </r>
    <r>
      <rPr>
        <sz val="14"/>
        <rFont val="Arial"/>
        <family val="2"/>
        <charset val="238"/>
      </rPr>
      <t xml:space="preserve"> za uvedený měsíc a v uvedené výši </t>
    </r>
    <r>
      <rPr>
        <b/>
        <sz val="14"/>
        <rFont val="Arial"/>
        <family val="2"/>
        <charset val="238"/>
      </rPr>
      <t>byla</t>
    </r>
    <r>
      <rPr>
        <sz val="14"/>
        <rFont val="Arial"/>
        <family val="2"/>
        <charset val="238"/>
      </rPr>
      <t xml:space="preserve"> zaměstnancům zúčtována k výplatě a po zákonných srážkách </t>
    </r>
    <r>
      <rPr>
        <b/>
        <sz val="14"/>
        <rFont val="Arial"/>
        <family val="2"/>
        <charset val="238"/>
      </rPr>
      <t>vyplacena nejpozději v den doručení výkazu Úřadu práce ČR</t>
    </r>
    <r>
      <rPr>
        <sz val="14"/>
        <rFont val="Arial"/>
        <family val="2"/>
        <charset val="238"/>
      </rPr>
      <t xml:space="preserve">. Dále prohlašuji, že </t>
    </r>
    <r>
      <rPr>
        <b/>
        <sz val="14"/>
        <rFont val="Arial"/>
        <family val="2"/>
        <charset val="238"/>
      </rPr>
      <t>pojistné na sociální zabezpečení a příspěvek na státní politiku zaměstnanosti a pojistné na veřejné zdravotní pojištění</t>
    </r>
    <r>
      <rPr>
        <sz val="14"/>
        <rFont val="Arial"/>
        <family val="2"/>
        <charset val="238"/>
      </rPr>
      <t xml:space="preserve"> , které zaměstnavatel za sebe odvádí z vyměřovacího základu zaměstnance, za uvedený měsíc a v uvedené výši </t>
    </r>
    <r>
      <rPr>
        <b/>
        <sz val="14"/>
        <rFont val="Arial"/>
        <family val="2"/>
        <charset val="238"/>
      </rPr>
      <t>byly odvedeny nejpozději v den doručení výkazu Úřadu práce ČR.</t>
    </r>
  </si>
  <si>
    <t xml:space="preserve">příloha č. 4 dohody č.: </t>
  </si>
  <si>
    <r>
      <rPr>
        <b/>
        <sz val="12"/>
        <rFont val="Arial"/>
        <family val="2"/>
        <charset val="238"/>
      </rPr>
      <t>Evidence docházky a výuky</t>
    </r>
    <r>
      <rPr>
        <sz val="12"/>
        <rFont val="Arial"/>
        <family val="2"/>
        <charset val="238"/>
      </rPr>
      <t xml:space="preserve"> musí být k dispozici ve výuce.</t>
    </r>
  </si>
  <si>
    <r>
      <rPr>
        <b/>
        <sz val="12"/>
        <rFont val="Arial"/>
        <family val="2"/>
        <charset val="238"/>
      </rPr>
      <t>Účastníci</t>
    </r>
    <r>
      <rPr>
        <sz val="12"/>
        <rFont val="Arial"/>
        <family val="2"/>
        <charset val="238"/>
      </rPr>
      <t xml:space="preserve"> se podepisují u každého data na začátku výuky. Svým podpisem současně stvrzují, že byli seznámeni s předpisy o bezpečnosti a ochraně zdraví při práci a předpisy o požární ochraně mající vztah k účasti na vzdělávací aktivitě. Dále stvrzují, že poskytli ÚPČR osobní údaje, které budou použity pro přípravu zpráv o realizaci projektu.</t>
    </r>
  </si>
  <si>
    <r>
      <rPr>
        <b/>
        <sz val="12"/>
        <rFont val="Arial"/>
        <family val="2"/>
        <charset val="238"/>
      </rPr>
      <t>Vzdělávací zařízení / lekto</t>
    </r>
    <r>
      <rPr>
        <sz val="12"/>
        <rFont val="Arial"/>
        <family val="2"/>
        <charset val="238"/>
      </rPr>
      <t>r jsou  povinni předem písemně informovat zaměstnavatele o jakýchkoliv změnách ve výuce (termíny výuky, místo konání, zkrácení výuky). U jazykových a neakreditovaných  kurzů případně kurzů vedených interním lektorem zaměstnavatele je rovněž nutné nahlásit i změnu lektora a předložit doklady o jeho kvalifikaci.</t>
    </r>
  </si>
  <si>
    <r>
      <t xml:space="preserve">Zaměstnavatel je povinen všechny výše uvedené změny nahlásit v souladu s ustanoveními dohody. </t>
    </r>
    <r>
      <rPr>
        <b/>
        <sz val="12"/>
        <rFont val="Arial"/>
        <family val="2"/>
        <charset val="238"/>
      </rPr>
      <t>Bude-li zjištěn nesoulad se schválenými podmínkami, které nebyly odpovídajícím způsobem nahlášeny ÚP ČR, nebudou náklady uznány a proplaceny.</t>
    </r>
  </si>
  <si>
    <r>
      <t xml:space="preserve">*) </t>
    </r>
    <r>
      <rPr>
        <sz val="12"/>
        <rFont val="Arial"/>
        <family val="2"/>
        <charset val="238"/>
      </rPr>
      <t xml:space="preserve">rovná se </t>
    </r>
    <r>
      <rPr>
        <vertAlign val="superscript"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konec výuky mínus začátek  výuky, mínus doba přestávky na oběd mínus doba neúčasti dle mimořádných odchodů za uvedené dny výuky.</t>
    </r>
  </si>
  <si>
    <r>
      <t>počet mzdových hodin k proplacení</t>
    </r>
    <r>
      <rPr>
        <vertAlign val="superscript"/>
        <sz val="12"/>
        <rFont val="Arial"/>
        <family val="2"/>
        <charset val="238"/>
      </rPr>
      <t>*)</t>
    </r>
  </si>
  <si>
    <t>skupina</t>
  </si>
  <si>
    <r>
      <t>skupina</t>
    </r>
    <r>
      <rPr>
        <vertAlign val="superscript"/>
        <sz val="10"/>
        <color indexed="8"/>
        <rFont val="Arial"/>
        <family val="2"/>
        <charset val="238"/>
      </rPr>
      <t xml:space="preserve"> 4)</t>
    </r>
  </si>
  <si>
    <t>V případě, že je vzdělávací aktivita rozdělena do skupin pak je nutné přílohy k dohodě vypracovat zvlášť za každou skupinu. Každá skupina bude mít rovněž samostatně vedenu evidenci docházky a výuky a závěrečný protokol.</t>
  </si>
  <si>
    <t>za období</t>
  </si>
  <si>
    <t>skupina:</t>
  </si>
  <si>
    <t>Pokud je vzdělávací aktivita organizovaná ve skupinách,  vyúčtování vzdělávací aktivity se provádí pouze jednou za všechny skupiny dohromady.</t>
  </si>
  <si>
    <t>Vyplní se výše úvazku, kdy hodnota 1 znamená úvazek v rozsahu stanovené týdenní pracovní doby podle § 79 zákona č. 262/2006 Sb., zákoníku práce, ve znění pozdějších předpisů. V případě kratší pracovní doby dle § 80 uveďte výši úvazku. V případě potenciálního zaměstnance pole nevyplňujte.</t>
  </si>
  <si>
    <t>Předpokládaný příspěvek ÚP</t>
  </si>
  <si>
    <t>1) V souladu s bodem III.5 dohody bude zaměstnavatel současně s tímto vyúčtováním dokládat evidenci docházky s uvedením počtu hodin za každého účastníka vzdělávací aktivity. Nárokované mzdové náklady musí odpovídat mzdovým nákladům vynaloženým za hodiny účasti zaměstnanců na vzdělávací aktivitě.</t>
  </si>
  <si>
    <t>2) Uveďte  hrubou mzdu zaměstnance za dobu účasti zaměstnance na vzdělávací aktivitě.  Uvedená mzda je očištěna o pohyblivé složky mzdy/platu, které nesouvisí se vzděláváním (jako např. pravidelné a mimořádné odměny, příplatky za práci přesčas, příplatek za pobyt na rizikovém pracovišti další). V případě, že žadatel již v žádosti odůvodnil vzdělávání mimo pracovní dobu a nedostal zamítavé stanovisko, může požádat i o částku na úhradu příplatků za přesčasovou práci. U potenciálních zaměstnanců nechte prázdné.</t>
  </si>
  <si>
    <t>*)</t>
  </si>
  <si>
    <t>k datu podpisu dokumentu.</t>
  </si>
  <si>
    <t>Účastník se nově zapojil do procesu vzdělávání / odborné přípravy ANO/NE**)</t>
  </si>
  <si>
    <t>**)</t>
  </si>
  <si>
    <r>
      <t xml:space="preserve">Počet absolvovaných hodin účasti </t>
    </r>
    <r>
      <rPr>
        <b/>
        <vertAlign val="superscript"/>
        <sz val="8"/>
        <rFont val="Arial"/>
        <family val="2"/>
        <charset val="238"/>
      </rPr>
      <t>*)</t>
    </r>
  </si>
  <si>
    <t>datum a podpis zaměstnavatele</t>
  </si>
  <si>
    <r>
      <t xml:space="preserve">úspěšnost </t>
    </r>
    <r>
      <rPr>
        <b/>
        <vertAlign val="superscript"/>
        <sz val="12"/>
        <rFont val="Arial"/>
        <family val="2"/>
        <charset val="238"/>
      </rPr>
      <t>*)</t>
    </r>
    <r>
      <rPr>
        <b/>
        <sz val="12"/>
        <rFont val="Arial"/>
        <family val="2"/>
        <charset val="238"/>
      </rPr>
      <t xml:space="preserve">
ANO / NE</t>
    </r>
  </si>
  <si>
    <r>
      <t xml:space="preserve">Číslo osvědčení / Důvod neúspěchu </t>
    </r>
    <r>
      <rPr>
        <b/>
        <vertAlign val="superscript"/>
        <sz val="8"/>
        <rFont val="Arial"/>
        <family val="2"/>
        <charset val="238"/>
      </rPr>
      <t xml:space="preserve"> *)</t>
    </r>
  </si>
  <si>
    <t>Vyplňuje dodavatel vzdělávací aktivity.</t>
  </si>
  <si>
    <t>Stručné zhodnocení vzdělávací aktivity *) :</t>
  </si>
  <si>
    <t>Plánovaný rozsah vzdělávací aktivity dle dohody *):</t>
  </si>
  <si>
    <t>do *)</t>
  </si>
  <si>
    <t>Projekt Podpora odborného vzdělávání zaměstnanců II, 
registrační číslo CZ.03.1.52/0.0/0.0/15_021/0000053 
je spolufinancovaný z prostředků Evropského sociálního fondu prostřednictvím Operačního programu Zaměstnanost 
a z prostředků státního rozpočtu České republiky</t>
  </si>
  <si>
    <t>Vyplňuje zaměstnavatel. Zadejte ANO v případě, že účastník po ukončení vzdělávací aktivity se nově zapojil do procesu vzdělávání nebo jiné odborné přípravy mimo projekt POVEZ II.</t>
  </si>
  <si>
    <t xml:space="preserve"> Stav byl zjištěn nejpozději do 4 týdnů od ukončení účasti osoby v projektu. Postihuje změnu v době od zahájení účasti osoby v projektu až do okamžiku zjišťování. </t>
  </si>
  <si>
    <t xml:space="preserve">příloha č.2 dohody č.: </t>
  </si>
  <si>
    <t>Od - do (vzdělávací aktivita)</t>
  </si>
  <si>
    <t>POVEZ II CZ.03.1.52/0.0/0.0/15_021/0000053</t>
  </si>
  <si>
    <t xml:space="preserve">IČO: </t>
  </si>
  <si>
    <t>Od - do (přestávka/přestávky)</t>
  </si>
  <si>
    <t>Forma výuky</t>
  </si>
  <si>
    <t>prezenční</t>
  </si>
  <si>
    <t xml:space="preserve">synchronní </t>
  </si>
  <si>
    <t>asynchronní</t>
  </si>
  <si>
    <r>
      <rPr>
        <b/>
        <vertAlign val="superscript"/>
        <sz val="10"/>
        <rFont val="Arial"/>
        <family val="2"/>
        <charset val="238"/>
      </rPr>
      <t>Poznámka</t>
    </r>
    <r>
      <rPr>
        <vertAlign val="superscript"/>
        <sz val="10"/>
        <rFont val="Arial"/>
        <family val="2"/>
        <charset val="238"/>
      </rPr>
      <t xml:space="preserve">: Alespoň 20 hodin podpory musí být realizováno prezenční formou (PREZENČNÍ forma). Za prezenční formu podpory lze považovat i aktivity realizované distanční formou, musí však být splněna realizace vzdělávací aktivity elektronickou formou prostřednictvím počítačů a počítačových sítí s využitím systému videokonferenčního přenosu, který umožní okamžitou vizuální a akustickou interakci lektora, tj. probíhá v reálném čase (SYNCHRONNÍ forma). Aktivita realizovaná elektronickou formou musí probíhat v prostředí softwarového nástroje, který umožní vytvoření audiozáznamu o průběhu aktivity a vytvoření seznamu podpořených osob, které se aktivity zúčastnily. </t>
    </r>
    <r>
      <rPr>
        <b/>
        <vertAlign val="superscript"/>
        <sz val="10"/>
        <rFont val="Arial"/>
        <family val="2"/>
        <charset val="238"/>
      </rPr>
      <t>Po splnění rozsahu 20 hodin prezenční formou</t>
    </r>
    <r>
      <rPr>
        <vertAlign val="superscript"/>
        <sz val="10"/>
        <rFont val="Arial"/>
        <family val="2"/>
        <charset val="238"/>
      </rPr>
      <t xml:space="preserve"> (PREZENČNÍ/SYNCHRONNÍ), je možné realizovat elektronické vzdělávání jakoukoli distanční formou vzdělávání pomocí počítačů a počítačových sítí, bez okamžité přímé interakce lektora, např. e-learning v LMS (ASYNCHRONNÍ forma). 
</t>
    </r>
    <r>
      <rPr>
        <b/>
        <vertAlign val="superscript"/>
        <sz val="10"/>
        <rFont val="Arial"/>
        <family val="2"/>
        <charset val="238"/>
      </rPr>
      <t>V případě rozdílných forem výuky v jednom dni vyplňte každou z forem na samostatný řádek.</t>
    </r>
  </si>
  <si>
    <t>Zaměstnavatel je povinen všechny změny nahlásit v souladu s ustanoveními dohody. Bude-li zjištěn nesoulad se schválenými podmínkami, které nebyly odpovídajícím způsobem nahlášeny ÚP ČR, nebudou náklady uznány a proplaceny.</t>
  </si>
  <si>
    <t>9) Zaměstnavatel je povinen všechny změny nahlásit v souladu s ustanoveními dohody. Bude-li zjištěn nesoulad se schválenými podmínkami, které nebyly odpovídajícím způsobem nahlášeny ÚP ČR, nebudou náklady uznány a proplaceny.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</si>
</sst>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00\ 00"/>
    <numFmt numFmtId="165" formatCode="dd/mm/yy;@"/>
    <numFmt numFmtId="166" formatCode="0.0%"/>
    <numFmt numFmtId="167" formatCode="#,##0\ &quot;Kč&quot;"/>
    <numFmt numFmtId="168" formatCode="[$-405]mmmm\ yy;@"/>
    <numFmt numFmtId="169" formatCode="#,##0.00\ &quot;Kč&quot;"/>
  </numFmts>
  <fonts count="43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vertAlign val="superscript"/>
      <sz val="10"/>
      <color indexed="8"/>
      <name val="Arial"/>
      <family val="2"/>
      <charset val="238"/>
    </font>
    <font>
      <sz val="20"/>
      <name val="Arial"/>
      <family val="2"/>
      <charset val="238"/>
    </font>
    <font>
      <b/>
      <sz val="11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2"/>
      <name val="Arial"/>
      <family val="2"/>
      <charset val="238"/>
    </font>
    <font>
      <sz val="18"/>
      <name val="Arial"/>
      <family val="2"/>
      <charset val="238"/>
    </font>
    <font>
      <b/>
      <sz val="18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b/>
      <sz val="20"/>
      <name val="Arial"/>
      <family val="2"/>
      <charset val="238"/>
    </font>
    <font>
      <sz val="26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8"/>
      <name val="Calibri"/>
      <family val="2"/>
      <charset val="238"/>
      <scheme val="minor"/>
    </font>
    <font>
      <b/>
      <vertAlign val="superscript"/>
      <sz val="10"/>
      <name val="Arial"/>
      <family val="2"/>
      <charset val="238"/>
    </font>
    <font>
      <b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5" fillId="0" borderId="0" applyNumberFormat="0" applyFill="0" applyBorder="0" applyAlignment="0" applyProtection="0"/>
    <xf numFmtId="9" fontId="23" fillId="0" borderId="0" applyFont="0" applyFill="0" applyBorder="0" applyAlignment="0" applyProtection="0"/>
  </cellStyleXfs>
  <cellXfs count="439">
    <xf numFmtId="0" fontId="0" fillId="0" borderId="0" xfId="0"/>
    <xf numFmtId="0" fontId="0" fillId="2" borderId="1" xfId="0" applyFont="1" applyFill="1" applyBorder="1" applyAlignment="1" applyProtection="1">
      <alignment horizontal="left" vertical="center"/>
    </xf>
    <xf numFmtId="0" fontId="0" fillId="3" borderId="0" xfId="0" applyFill="1" applyBorder="1"/>
    <xf numFmtId="0" fontId="0" fillId="3" borderId="0" xfId="0" applyFill="1" applyBorder="1" applyAlignment="1">
      <alignment vertical="center"/>
    </xf>
    <xf numFmtId="0" fontId="26" fillId="3" borderId="0" xfId="0" applyFont="1" applyFill="1" applyBorder="1" applyAlignment="1">
      <alignment vertical="center"/>
    </xf>
    <xf numFmtId="0" fontId="24" fillId="2" borderId="1" xfId="0" applyFont="1" applyFill="1" applyBorder="1" applyAlignment="1" applyProtection="1">
      <alignment horizontal="center" vertical="center"/>
    </xf>
    <xf numFmtId="0" fontId="24" fillId="3" borderId="0" xfId="0" applyFont="1" applyFill="1" applyBorder="1" applyAlignment="1">
      <alignment vertical="center"/>
    </xf>
    <xf numFmtId="0" fontId="24" fillId="3" borderId="1" xfId="0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14" fontId="0" fillId="3" borderId="1" xfId="0" applyNumberFormat="1" applyFill="1" applyBorder="1" applyAlignment="1" applyProtection="1">
      <alignment horizontal="left" vertical="top" wrapText="1"/>
      <protection locked="0"/>
    </xf>
    <xf numFmtId="9" fontId="0" fillId="0" borderId="0" xfId="0" applyNumberFormat="1"/>
    <xf numFmtId="0" fontId="27" fillId="0" borderId="0" xfId="0" applyFont="1" applyAlignment="1" applyProtection="1">
      <alignment vertical="center"/>
    </xf>
    <xf numFmtId="164" fontId="27" fillId="0" borderId="0" xfId="0" applyNumberFormat="1" applyFont="1" applyAlignment="1" applyProtection="1">
      <alignment vertical="center"/>
    </xf>
    <xf numFmtId="49" fontId="27" fillId="0" borderId="0" xfId="0" applyNumberFormat="1" applyFont="1" applyAlignment="1" applyProtection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 applyProtection="1">
      <alignment vertical="top"/>
    </xf>
    <xf numFmtId="0" fontId="27" fillId="0" borderId="0" xfId="0" applyFont="1" applyAlignment="1" applyProtection="1">
      <alignment vertical="center" wrapText="1"/>
    </xf>
    <xf numFmtId="164" fontId="27" fillId="2" borderId="1" xfId="0" applyNumberFormat="1" applyFont="1" applyFill="1" applyBorder="1" applyAlignment="1" applyProtection="1">
      <alignment horizontal="center" vertical="center" wrapText="1"/>
    </xf>
    <xf numFmtId="49" fontId="27" fillId="2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14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2" xfId="0" applyFont="1" applyFill="1" applyBorder="1" applyAlignment="1" applyProtection="1">
      <alignment horizontal="center" vertical="center" wrapText="1"/>
    </xf>
    <xf numFmtId="0" fontId="27" fillId="0" borderId="3" xfId="0" applyFont="1" applyFill="1" applyBorder="1" applyAlignment="1" applyProtection="1">
      <alignment horizontal="center" vertical="center" wrapText="1"/>
      <protection locked="0"/>
    </xf>
    <xf numFmtId="165" fontId="27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27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2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vertical="center"/>
    </xf>
    <xf numFmtId="164" fontId="27" fillId="0" borderId="0" xfId="0" applyNumberFormat="1" applyFont="1" applyAlignment="1">
      <alignment vertical="center"/>
    </xf>
    <xf numFmtId="49" fontId="27" fillId="0" borderId="0" xfId="0" applyNumberFormat="1" applyFont="1" applyAlignment="1">
      <alignment vertical="center"/>
    </xf>
    <xf numFmtId="0" fontId="3" fillId="3" borderId="0" xfId="0" applyFont="1" applyFill="1" applyAlignment="1" applyProtection="1">
      <alignment vertical="center"/>
    </xf>
    <xf numFmtId="4" fontId="3" fillId="3" borderId="0" xfId="0" applyNumberFormat="1" applyFont="1" applyFill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 wrapText="1"/>
    </xf>
    <xf numFmtId="0" fontId="3" fillId="3" borderId="0" xfId="0" applyFont="1" applyFill="1" applyBorder="1" applyAlignment="1" applyProtection="1">
      <alignment vertical="center"/>
    </xf>
    <xf numFmtId="4" fontId="3" fillId="2" borderId="1" xfId="0" applyNumberFormat="1" applyFont="1" applyFill="1" applyBorder="1" applyAlignment="1" applyProtection="1">
      <alignment wrapText="1"/>
    </xf>
    <xf numFmtId="2" fontId="3" fillId="2" borderId="1" xfId="0" applyNumberFormat="1" applyFont="1" applyFill="1" applyBorder="1" applyAlignment="1" applyProtection="1">
      <alignment wrapText="1"/>
    </xf>
    <xf numFmtId="166" fontId="7" fillId="2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67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4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167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/>
    </xf>
    <xf numFmtId="3" fontId="3" fillId="3" borderId="0" xfId="0" applyNumberFormat="1" applyFont="1" applyFill="1" applyBorder="1" applyAlignment="1" applyProtection="1">
      <alignment horizontal="right" vertical="center" wrapText="1"/>
      <protection hidden="1"/>
    </xf>
    <xf numFmtId="4" fontId="3" fillId="3" borderId="0" xfId="0" applyNumberFormat="1" applyFont="1" applyFill="1" applyBorder="1" applyAlignment="1" applyProtection="1">
      <alignment horizontal="right" vertical="center" wrapText="1"/>
      <protection hidden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1" fillId="3" borderId="0" xfId="0" applyFont="1" applyFill="1" applyAlignment="1" applyProtection="1">
      <alignment vertical="center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13" fillId="3" borderId="0" xfId="0" applyFont="1" applyFill="1" applyAlignment="1" applyProtection="1">
      <alignment vertical="center"/>
    </xf>
    <xf numFmtId="14" fontId="4" fillId="3" borderId="1" xfId="0" applyNumberFormat="1" applyFont="1" applyFill="1" applyBorder="1" applyAlignment="1" applyProtection="1">
      <alignment horizontal="left" vertical="center"/>
      <protection locked="0"/>
    </xf>
    <xf numFmtId="14" fontId="29" fillId="3" borderId="1" xfId="0" applyNumberFormat="1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169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6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Protection="1"/>
    <xf numFmtId="0" fontId="14" fillId="3" borderId="1" xfId="0" applyFont="1" applyFill="1" applyBorder="1" applyAlignment="1" applyProtection="1">
      <alignment vertical="center"/>
    </xf>
    <xf numFmtId="0" fontId="14" fillId="3" borderId="3" xfId="0" applyFont="1" applyFill="1" applyBorder="1" applyAlignment="1" applyProtection="1">
      <alignment vertical="center"/>
    </xf>
    <xf numFmtId="0" fontId="4" fillId="3" borderId="0" xfId="0" applyFont="1" applyFill="1"/>
    <xf numFmtId="0" fontId="14" fillId="3" borderId="0" xfId="0" applyFont="1" applyFill="1"/>
    <xf numFmtId="20" fontId="14" fillId="3" borderId="15" xfId="0" applyNumberFormat="1" applyFont="1" applyFill="1" applyBorder="1" applyAlignment="1" applyProtection="1">
      <alignment horizontal="center" vertical="center" wrapText="1"/>
      <protection locked="0"/>
    </xf>
    <xf numFmtId="20" fontId="14" fillId="3" borderId="10" xfId="0" applyNumberFormat="1" applyFont="1" applyFill="1" applyBorder="1" applyAlignment="1" applyProtection="1">
      <alignment horizontal="left" vertical="center" wrapText="1"/>
    </xf>
    <xf numFmtId="20" fontId="14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1" xfId="0" applyFont="1" applyFill="1" applyBorder="1" applyAlignment="1" applyProtection="1">
      <alignment vertical="center"/>
    </xf>
    <xf numFmtId="0" fontId="14" fillId="2" borderId="13" xfId="0" applyFont="1" applyFill="1" applyBorder="1" applyAlignment="1" applyProtection="1">
      <alignment horizontal="center" vertical="center" wrapText="1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3" borderId="0" xfId="0" applyFont="1" applyFill="1" applyAlignment="1">
      <alignment vertical="center"/>
    </xf>
    <xf numFmtId="0" fontId="14" fillId="2" borderId="5" xfId="0" applyFont="1" applyFill="1" applyBorder="1" applyAlignment="1" applyProtection="1">
      <alignment horizontal="center" vertical="center"/>
    </xf>
    <xf numFmtId="20" fontId="14" fillId="3" borderId="1" xfId="0" applyNumberFormat="1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3" borderId="6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/>
    <xf numFmtId="14" fontId="18" fillId="3" borderId="17" xfId="0" applyNumberFormat="1" applyFont="1" applyFill="1" applyBorder="1" applyAlignment="1" applyProtection="1">
      <alignment horizontal="right" vertical="center"/>
    </xf>
    <xf numFmtId="0" fontId="18" fillId="3" borderId="0" xfId="0" applyFont="1" applyFill="1" applyBorder="1" applyAlignment="1" applyProtection="1">
      <alignment horizontal="center" vertical="center"/>
    </xf>
    <xf numFmtId="14" fontId="18" fillId="3" borderId="18" xfId="0" applyNumberFormat="1" applyFont="1" applyFill="1" applyBorder="1" applyAlignment="1" applyProtection="1">
      <alignment horizontal="left" vertical="center"/>
    </xf>
    <xf numFmtId="0" fontId="17" fillId="3" borderId="19" xfId="0" applyFont="1" applyFill="1" applyBorder="1"/>
    <xf numFmtId="0" fontId="17" fillId="3" borderId="20" xfId="0" applyFont="1" applyFill="1" applyBorder="1"/>
    <xf numFmtId="0" fontId="17" fillId="3" borderId="21" xfId="0" applyFont="1" applyFill="1" applyBorder="1"/>
    <xf numFmtId="0" fontId="2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7" fillId="0" borderId="1" xfId="0" applyNumberFormat="1" applyFont="1" applyFill="1" applyBorder="1" applyAlignment="1" applyProtection="1">
      <alignment horizontal="center" vertical="center" wrapText="1"/>
    </xf>
    <xf numFmtId="1" fontId="27" fillId="0" borderId="3" xfId="0" applyNumberFormat="1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>
      <alignment horizontal="left" vertical="top"/>
    </xf>
    <xf numFmtId="0" fontId="27" fillId="0" borderId="0" xfId="0" applyFont="1" applyAlignment="1" applyProtection="1">
      <alignment vertical="top" wrapText="1"/>
    </xf>
    <xf numFmtId="168" fontId="7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27" fillId="0" borderId="0" xfId="0" applyFont="1" applyBorder="1"/>
    <xf numFmtId="0" fontId="27" fillId="0" borderId="0" xfId="0" applyFont="1" applyBorder="1" applyAlignment="1" applyProtection="1">
      <alignment vertical="center"/>
    </xf>
    <xf numFmtId="164" fontId="27" fillId="0" borderId="0" xfId="0" applyNumberFormat="1" applyFont="1" applyBorder="1" applyAlignment="1" applyProtection="1">
      <alignment vertical="center"/>
    </xf>
    <xf numFmtId="49" fontId="27" fillId="0" borderId="0" xfId="0" applyNumberFormat="1" applyFont="1" applyBorder="1" applyAlignment="1" applyProtection="1">
      <alignment vertical="center"/>
    </xf>
    <xf numFmtId="0" fontId="9" fillId="2" borderId="23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0" fontId="20" fillId="3" borderId="0" xfId="0" applyFont="1" applyFill="1" applyBorder="1" applyAlignment="1" applyProtection="1">
      <alignment horizontal="left" vertical="center"/>
    </xf>
    <xf numFmtId="0" fontId="4" fillId="3" borderId="0" xfId="0" applyFont="1" applyFill="1" applyAlignment="1" applyProtection="1">
      <alignment vertical="center"/>
      <protection locked="0"/>
    </xf>
    <xf numFmtId="0" fontId="27" fillId="2" borderId="23" xfId="0" applyFont="1" applyFill="1" applyBorder="1" applyAlignment="1" applyProtection="1">
      <alignment horizontal="center" vertical="center" wrapText="1"/>
    </xf>
    <xf numFmtId="0" fontId="27" fillId="0" borderId="23" xfId="0" applyFont="1" applyFill="1" applyBorder="1" applyAlignment="1" applyProtection="1">
      <alignment vertical="center" wrapText="1"/>
      <protection locked="0"/>
    </xf>
    <xf numFmtId="0" fontId="27" fillId="0" borderId="2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wrapText="1"/>
    </xf>
    <xf numFmtId="0" fontId="15" fillId="2" borderId="13" xfId="0" applyFont="1" applyFill="1" applyBorder="1" applyAlignment="1" applyProtection="1">
      <alignment horizontal="center" vertical="center"/>
    </xf>
    <xf numFmtId="9" fontId="7" fillId="3" borderId="15" xfId="0" applyNumberFormat="1" applyFont="1" applyFill="1" applyBorder="1" applyAlignment="1" applyProtection="1">
      <alignment horizontal="center" vertical="top" wrapText="1"/>
      <protection locked="0"/>
    </xf>
    <xf numFmtId="4" fontId="3" fillId="2" borderId="25" xfId="0" applyNumberFormat="1" applyFont="1" applyFill="1" applyBorder="1" applyAlignment="1" applyProtection="1">
      <alignment horizontal="center" wrapText="1"/>
    </xf>
    <xf numFmtId="4" fontId="3" fillId="2" borderId="23" xfId="0" applyNumberFormat="1" applyFont="1" applyFill="1" applyBorder="1" applyAlignment="1" applyProtection="1">
      <alignment horizontal="center" wrapText="1"/>
    </xf>
    <xf numFmtId="4" fontId="7" fillId="2" borderId="26" xfId="0" applyNumberFormat="1" applyFont="1" applyFill="1" applyBorder="1" applyAlignment="1" applyProtection="1">
      <alignment horizontal="center" wrapText="1"/>
      <protection locked="0"/>
    </xf>
    <xf numFmtId="4" fontId="3" fillId="2" borderId="26" xfId="0" applyNumberFormat="1" applyFont="1" applyFill="1" applyBorder="1" applyAlignment="1" applyProtection="1">
      <alignment horizontal="center" wrapText="1"/>
    </xf>
    <xf numFmtId="4" fontId="7" fillId="2" borderId="26" xfId="0" applyNumberFormat="1" applyFont="1" applyFill="1" applyBorder="1" applyAlignment="1" applyProtection="1">
      <alignment horizontal="center" wrapText="1"/>
    </xf>
    <xf numFmtId="4" fontId="3" fillId="2" borderId="25" xfId="0" applyNumberFormat="1" applyFont="1" applyFill="1" applyBorder="1" applyAlignment="1" applyProtection="1">
      <alignment horizontal="center" vertical="center" wrapText="1"/>
    </xf>
    <xf numFmtId="0" fontId="14" fillId="3" borderId="0" xfId="0" applyFont="1" applyFill="1" applyAlignment="1" applyProtection="1">
      <alignment vertical="center"/>
    </xf>
    <xf numFmtId="0" fontId="15" fillId="3" borderId="0" xfId="0" applyFont="1" applyFill="1" applyProtection="1"/>
    <xf numFmtId="49" fontId="14" fillId="3" borderId="0" xfId="0" applyNumberFormat="1" applyFont="1" applyFill="1" applyAlignment="1" applyProtection="1">
      <alignment vertical="center"/>
    </xf>
    <xf numFmtId="0" fontId="21" fillId="2" borderId="1" xfId="0" applyFont="1" applyFill="1" applyBorder="1" applyAlignment="1" applyProtection="1">
      <alignment horizontal="center" vertical="center" wrapText="1"/>
    </xf>
    <xf numFmtId="0" fontId="22" fillId="3" borderId="0" xfId="0" applyFont="1" applyFill="1"/>
    <xf numFmtId="0" fontId="14" fillId="3" borderId="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top"/>
    </xf>
    <xf numFmtId="0" fontId="27" fillId="2" borderId="1" xfId="0" applyFont="1" applyFill="1" applyBorder="1" applyAlignment="1" applyProtection="1">
      <alignment horizontal="center" vertical="center" wrapText="1"/>
    </xf>
    <xf numFmtId="0" fontId="27" fillId="2" borderId="4" xfId="0" applyFont="1" applyFill="1" applyBorder="1" applyAlignment="1" applyProtection="1">
      <alignment horizontal="center" vertical="center" wrapText="1"/>
    </xf>
    <xf numFmtId="0" fontId="27" fillId="2" borderId="5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</xf>
    <xf numFmtId="165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165" fontId="3" fillId="2" borderId="3" xfId="0" applyNumberFormat="1" applyFont="1" applyFill="1" applyBorder="1" applyAlignment="1" applyProtection="1">
      <alignment horizontal="center" vertical="center" wrapText="1"/>
    </xf>
    <xf numFmtId="3" fontId="3" fillId="2" borderId="8" xfId="0" applyNumberFormat="1" applyFont="1" applyFill="1" applyBorder="1" applyAlignment="1" applyProtection="1">
      <alignment horizontal="right" vertical="center" wrapText="1"/>
      <protection hidden="1"/>
    </xf>
    <xf numFmtId="4" fontId="7" fillId="2" borderId="9" xfId="0" applyNumberFormat="1" applyFont="1" applyFill="1" applyBorder="1" applyAlignment="1" applyProtection="1">
      <alignment vertical="center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vertical="center"/>
    </xf>
    <xf numFmtId="4" fontId="3" fillId="2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horizontal="right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 applyProtection="1">
      <alignment vertical="center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3" fontId="4" fillId="3" borderId="1" xfId="0" applyNumberFormat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/>
    <xf numFmtId="0" fontId="15" fillId="2" borderId="1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</xf>
    <xf numFmtId="9" fontId="14" fillId="2" borderId="1" xfId="2" applyNumberFormat="1" applyFont="1" applyFill="1" applyBorder="1" applyAlignment="1" applyProtection="1">
      <alignment horizontal="center" vertical="center"/>
    </xf>
    <xf numFmtId="0" fontId="30" fillId="2" borderId="4" xfId="0" applyFont="1" applyFill="1" applyBorder="1" applyAlignment="1" applyProtection="1">
      <alignment horizontal="center" vertical="center" wrapText="1"/>
      <protection locked="0"/>
    </xf>
    <xf numFmtId="0" fontId="30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9" fillId="2" borderId="5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4" fillId="2" borderId="27" xfId="0" applyFont="1" applyFill="1" applyBorder="1" applyAlignment="1" applyProtection="1">
      <alignment horizontal="left" vertical="center"/>
    </xf>
    <xf numFmtId="0" fontId="4" fillId="2" borderId="23" xfId="0" applyFont="1" applyFill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left" vertical="center"/>
    </xf>
    <xf numFmtId="0" fontId="27" fillId="4" borderId="10" xfId="0" applyFont="1" applyFill="1" applyBorder="1" applyAlignment="1">
      <alignment horizontal="left" vertical="center"/>
    </xf>
    <xf numFmtId="0" fontId="27" fillId="4" borderId="22" xfId="0" applyFont="1" applyFill="1" applyBorder="1" applyAlignment="1">
      <alignment horizontal="left" vertical="center"/>
    </xf>
    <xf numFmtId="14" fontId="15" fillId="2" borderId="1" xfId="0" applyNumberFormat="1" applyFont="1" applyFill="1" applyBorder="1" applyAlignment="1" applyProtection="1">
      <alignment horizontal="center" vertical="center"/>
      <protection locked="0"/>
    </xf>
    <xf numFmtId="14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 wrapText="1"/>
    </xf>
    <xf numFmtId="0" fontId="27" fillId="2" borderId="13" xfId="0" applyFont="1" applyFill="1" applyBorder="1" applyAlignment="1" applyProtection="1">
      <alignment horizontal="center" vertical="center"/>
    </xf>
    <xf numFmtId="0" fontId="27" fillId="2" borderId="14" xfId="0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left" vertical="center" wrapText="1"/>
      <protection locked="0"/>
    </xf>
    <xf numFmtId="0" fontId="27" fillId="2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25" fillId="0" borderId="1" xfId="1" applyFill="1" applyBorder="1" applyAlignment="1" applyProtection="1">
      <alignment horizontal="left" vertical="center"/>
      <protection locked="0"/>
    </xf>
    <xf numFmtId="0" fontId="32" fillId="0" borderId="1" xfId="1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3" fontId="4" fillId="0" borderId="1" xfId="0" applyNumberFormat="1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</xf>
    <xf numFmtId="0" fontId="27" fillId="2" borderId="13" xfId="0" applyFont="1" applyFill="1" applyBorder="1" applyAlignment="1" applyProtection="1">
      <alignment horizontal="center" vertical="center" wrapText="1"/>
    </xf>
    <xf numFmtId="0" fontId="27" fillId="2" borderId="14" xfId="0" applyFont="1" applyFill="1" applyBorder="1" applyAlignment="1" applyProtection="1">
      <alignment horizontal="center" vertical="center" wrapText="1"/>
    </xf>
    <xf numFmtId="0" fontId="27" fillId="2" borderId="1" xfId="0" applyFont="1" applyFill="1" applyBorder="1" applyAlignment="1" applyProtection="1">
      <alignment horizontal="center" vertical="center" wrapText="1"/>
    </xf>
    <xf numFmtId="0" fontId="27" fillId="2" borderId="4" xfId="0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center" vertical="center"/>
      <protection locked="0"/>
    </xf>
    <xf numFmtId="49" fontId="27" fillId="0" borderId="4" xfId="0" applyNumberFormat="1" applyFont="1" applyFill="1" applyBorder="1" applyAlignment="1" applyProtection="1">
      <alignment horizontal="center" vertical="center"/>
      <protection locked="0"/>
    </xf>
    <xf numFmtId="0" fontId="31" fillId="2" borderId="5" xfId="0" applyFont="1" applyFill="1" applyBorder="1" applyAlignment="1" applyProtection="1">
      <alignment horizontal="left" vertical="center"/>
    </xf>
    <xf numFmtId="0" fontId="31" fillId="2" borderId="1" xfId="0" applyFont="1" applyFill="1" applyBorder="1" applyAlignment="1" applyProtection="1">
      <alignment horizontal="left" vertical="center"/>
    </xf>
    <xf numFmtId="0" fontId="4" fillId="2" borderId="11" xfId="0" applyFont="1" applyFill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left" vertical="center"/>
    </xf>
    <xf numFmtId="0" fontId="27" fillId="2" borderId="27" xfId="0" applyFont="1" applyFill="1" applyBorder="1" applyAlignment="1" applyProtection="1">
      <alignment horizontal="left" vertical="center"/>
    </xf>
    <xf numFmtId="0" fontId="27" fillId="2" borderId="23" xfId="0" applyFont="1" applyFill="1" applyBorder="1" applyAlignment="1" applyProtection="1">
      <alignment horizontal="left" vertical="center"/>
    </xf>
    <xf numFmtId="0" fontId="27" fillId="2" borderId="11" xfId="0" applyFont="1" applyFill="1" applyBorder="1" applyAlignment="1" applyProtection="1">
      <alignment horizontal="center" vertical="center" wrapText="1"/>
    </xf>
    <xf numFmtId="0" fontId="27" fillId="2" borderId="5" xfId="0" applyFont="1" applyFill="1" applyBorder="1" applyAlignment="1" applyProtection="1">
      <alignment horizontal="center" vertical="center" wrapText="1"/>
    </xf>
    <xf numFmtId="0" fontId="27" fillId="0" borderId="23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center"/>
    </xf>
    <xf numFmtId="0" fontId="0" fillId="2" borderId="2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4" fillId="2" borderId="30" xfId="0" applyFont="1" applyFill="1" applyBorder="1" applyAlignment="1" applyProtection="1">
      <alignment horizontal="center"/>
    </xf>
    <xf numFmtId="0" fontId="0" fillId="2" borderId="3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165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 applyProtection="1">
      <alignment horizontal="center" vertical="center" wrapText="1"/>
      <protection locked="0"/>
    </xf>
    <xf numFmtId="0" fontId="27" fillId="0" borderId="10" xfId="0" applyFont="1" applyBorder="1" applyAlignment="1" applyProtection="1">
      <alignment horizontal="center" vertical="center" wrapText="1"/>
      <protection locked="0"/>
    </xf>
    <xf numFmtId="0" fontId="27" fillId="0" borderId="36" xfId="0" applyFont="1" applyBorder="1" applyAlignment="1" applyProtection="1">
      <alignment horizontal="center" vertical="center" wrapText="1"/>
      <protection locked="0"/>
    </xf>
    <xf numFmtId="0" fontId="19" fillId="3" borderId="0" xfId="0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165" fontId="4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3" xfId="0" applyBorder="1" applyAlignment="1" applyProtection="1">
      <alignment horizontal="center" vertical="center" wrapText="1"/>
      <protection locked="0"/>
    </xf>
    <xf numFmtId="0" fontId="27" fillId="0" borderId="42" xfId="0" applyFont="1" applyBorder="1" applyAlignment="1" applyProtection="1">
      <alignment horizontal="center" vertical="center" wrapText="1"/>
      <protection locked="0"/>
    </xf>
    <xf numFmtId="0" fontId="27" fillId="0" borderId="22" xfId="0" applyFont="1" applyBorder="1" applyAlignment="1" applyProtection="1">
      <alignment horizontal="center" vertical="center" wrapText="1"/>
      <protection locked="0"/>
    </xf>
    <xf numFmtId="0" fontId="27" fillId="0" borderId="44" xfId="0" applyFont="1" applyBorder="1" applyAlignment="1" applyProtection="1">
      <alignment horizontal="center" vertical="center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14" fontId="4" fillId="2" borderId="1" xfId="0" applyNumberFormat="1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left" vertical="top" wrapText="1"/>
      <protection locked="0"/>
    </xf>
    <xf numFmtId="0" fontId="4" fillId="0" borderId="24" xfId="0" applyFont="1" applyFill="1" applyBorder="1" applyAlignment="1" applyProtection="1">
      <alignment horizontal="left" vertical="top" wrapText="1"/>
      <protection locked="0"/>
    </xf>
    <xf numFmtId="0" fontId="4" fillId="2" borderId="13" xfId="0" applyFont="1" applyFill="1" applyBorder="1" applyAlignment="1" applyProtection="1">
      <alignment vertical="center"/>
    </xf>
    <xf numFmtId="0" fontId="4" fillId="2" borderId="30" xfId="0" applyFont="1" applyFill="1" applyBorder="1" applyAlignment="1" applyProtection="1">
      <alignment vertical="top"/>
    </xf>
    <xf numFmtId="0" fontId="4" fillId="2" borderId="32" xfId="0" applyFont="1" applyFill="1" applyBorder="1" applyAlignment="1" applyProtection="1">
      <alignment vertical="top"/>
    </xf>
    <xf numFmtId="0" fontId="27" fillId="4" borderId="29" xfId="0" applyFont="1" applyFill="1" applyBorder="1" applyAlignment="1">
      <alignment horizontal="center" vertical="center" wrapText="1"/>
    </xf>
    <xf numFmtId="0" fontId="0" fillId="4" borderId="37" xfId="0" applyFill="1" applyBorder="1" applyAlignment="1">
      <alignment vertical="center"/>
    </xf>
    <xf numFmtId="0" fontId="27" fillId="4" borderId="20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vertical="center"/>
    </xf>
    <xf numFmtId="0" fontId="4" fillId="2" borderId="1" xfId="0" applyFont="1" applyFill="1" applyBorder="1" applyAlignment="1" applyProtection="1">
      <alignment vertical="top"/>
    </xf>
    <xf numFmtId="0" fontId="4" fillId="0" borderId="30" xfId="0" applyFont="1" applyFill="1" applyBorder="1" applyAlignment="1" applyProtection="1">
      <alignment horizontal="left" vertical="top" wrapText="1"/>
      <protection locked="0"/>
    </xf>
    <xf numFmtId="0" fontId="4" fillId="0" borderId="31" xfId="0" applyFont="1" applyFill="1" applyBorder="1" applyAlignment="1" applyProtection="1">
      <alignment horizontal="left" vertical="top" wrapText="1"/>
      <protection locked="0"/>
    </xf>
    <xf numFmtId="0" fontId="4" fillId="0" borderId="35" xfId="0" applyFont="1" applyFill="1" applyBorder="1" applyAlignment="1" applyProtection="1">
      <alignment horizontal="left" vertical="top" wrapText="1"/>
      <protection locked="0"/>
    </xf>
    <xf numFmtId="0" fontId="4" fillId="0" borderId="19" xfId="0" applyFont="1" applyFill="1" applyBorder="1" applyAlignment="1" applyProtection="1">
      <alignment horizontal="left" vertical="top" wrapText="1"/>
      <protection locked="0"/>
    </xf>
    <xf numFmtId="0" fontId="4" fillId="0" borderId="20" xfId="0" applyFont="1" applyFill="1" applyBorder="1" applyAlignment="1" applyProtection="1">
      <alignment horizontal="left" vertical="top" wrapText="1"/>
      <protection locked="0"/>
    </xf>
    <xf numFmtId="0" fontId="4" fillId="0" borderId="28" xfId="0" applyFont="1" applyFill="1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4" fillId="2" borderId="38" xfId="0" applyFont="1" applyFill="1" applyBorder="1" applyAlignment="1" applyProtection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30" xfId="0" applyFont="1" applyFill="1" applyBorder="1" applyAlignment="1" applyProtection="1">
      <alignment horizontal="center"/>
      <protection locked="0"/>
    </xf>
    <xf numFmtId="0" fontId="4" fillId="0" borderId="31" xfId="0" applyFont="1" applyFill="1" applyBorder="1" applyAlignment="1" applyProtection="1">
      <alignment horizontal="center"/>
      <protection locked="0"/>
    </xf>
    <xf numFmtId="0" fontId="4" fillId="0" borderId="32" xfId="0" applyFont="1" applyFill="1" applyBorder="1" applyAlignment="1" applyProtection="1">
      <alignment horizontal="center"/>
      <protection locked="0"/>
    </xf>
    <xf numFmtId="0" fontId="4" fillId="0" borderId="17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18" xfId="0" applyFont="1" applyFill="1" applyBorder="1" applyAlignment="1" applyProtection="1">
      <alignment horizontal="center"/>
      <protection locked="0"/>
    </xf>
    <xf numFmtId="0" fontId="4" fillId="0" borderId="19" xfId="0" applyFont="1" applyFill="1" applyBorder="1" applyAlignment="1" applyProtection="1">
      <alignment horizontal="center"/>
      <protection locked="0"/>
    </xf>
    <xf numFmtId="0" fontId="4" fillId="0" borderId="20" xfId="0" applyFont="1" applyFill="1" applyBorder="1" applyAlignment="1" applyProtection="1">
      <alignment horizontal="center"/>
      <protection locked="0"/>
    </xf>
    <xf numFmtId="0" fontId="4" fillId="0" borderId="21" xfId="0" applyFont="1" applyFill="1" applyBorder="1" applyAlignment="1" applyProtection="1">
      <alignment horizontal="center"/>
      <protection locked="0"/>
    </xf>
    <xf numFmtId="0" fontId="10" fillId="3" borderId="0" xfId="0" applyFont="1" applyFill="1" applyAlignment="1" applyProtection="1">
      <alignment horizontal="left" vertical="center" wrapText="1"/>
    </xf>
    <xf numFmtId="0" fontId="4" fillId="3" borderId="0" xfId="0" applyFont="1" applyFill="1" applyAlignment="1" applyProtection="1">
      <alignment horizontal="left" vertical="center" wrapText="1"/>
    </xf>
    <xf numFmtId="0" fontId="11" fillId="3" borderId="0" xfId="0" applyFont="1" applyFill="1" applyAlignment="1" applyProtection="1">
      <alignment horizontal="left" vertical="center" wrapText="1"/>
    </xf>
    <xf numFmtId="3" fontId="4" fillId="3" borderId="1" xfId="0" applyNumberFormat="1" applyFont="1" applyFill="1" applyBorder="1" applyAlignment="1" applyProtection="1">
      <alignment horizontal="left" vertical="center"/>
      <protection locked="0"/>
    </xf>
    <xf numFmtId="3" fontId="4" fillId="3" borderId="15" xfId="0" applyNumberFormat="1" applyFont="1" applyFill="1" applyBorder="1" applyAlignment="1" applyProtection="1">
      <alignment horizontal="left" vertical="center"/>
      <protection locked="0"/>
    </xf>
    <xf numFmtId="14" fontId="29" fillId="3" borderId="1" xfId="0" applyNumberFormat="1" applyFont="1" applyFill="1" applyBorder="1" applyAlignment="1" applyProtection="1">
      <alignment horizontal="left" vertical="center"/>
      <protection locked="0"/>
    </xf>
    <xf numFmtId="14" fontId="29" fillId="3" borderId="15" xfId="0" applyNumberFormat="1" applyFont="1" applyFill="1" applyBorder="1" applyAlignment="1" applyProtection="1">
      <alignment horizontal="left" vertical="center"/>
      <protection locked="0"/>
    </xf>
    <xf numFmtId="14" fontId="4" fillId="3" borderId="1" xfId="0" applyNumberFormat="1" applyFont="1" applyFill="1" applyBorder="1" applyAlignment="1" applyProtection="1">
      <alignment horizontal="left" vertical="center"/>
      <protection locked="0"/>
    </xf>
    <xf numFmtId="14" fontId="4" fillId="3" borderId="15" xfId="0" applyNumberFormat="1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center" wrapText="1"/>
    </xf>
    <xf numFmtId="0" fontId="3" fillId="2" borderId="12" xfId="0" applyFont="1" applyFill="1" applyBorder="1" applyAlignment="1" applyProtection="1">
      <alignment horizontal="center" wrapText="1"/>
    </xf>
    <xf numFmtId="0" fontId="3" fillId="2" borderId="14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center" wrapText="1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7" fillId="2" borderId="13" xfId="0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10" fillId="3" borderId="0" xfId="0" applyFont="1" applyFill="1" applyAlignment="1" applyProtection="1">
      <alignment horizontal="left" vertical="center"/>
    </xf>
    <xf numFmtId="0" fontId="9" fillId="3" borderId="0" xfId="0" applyFont="1" applyFill="1" applyAlignment="1" applyProtection="1">
      <alignment horizontal="left" vertical="center"/>
    </xf>
    <xf numFmtId="0" fontId="3" fillId="2" borderId="16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wrapText="1"/>
    </xf>
    <xf numFmtId="0" fontId="3" fillId="2" borderId="15" xfId="0" applyFont="1" applyFill="1" applyBorder="1" applyAlignment="1" applyProtection="1">
      <alignment horizontal="center" vertical="top" wrapText="1"/>
    </xf>
    <xf numFmtId="0" fontId="3" fillId="2" borderId="30" xfId="0" applyFont="1" applyFill="1" applyBorder="1" applyAlignment="1" applyProtection="1">
      <alignment horizontal="center" wrapText="1"/>
    </xf>
    <xf numFmtId="0" fontId="3" fillId="2" borderId="17" xfId="0" applyFont="1" applyFill="1" applyBorder="1" applyAlignment="1" applyProtection="1">
      <alignment horizontal="center" wrapText="1"/>
    </xf>
    <xf numFmtId="0" fontId="3" fillId="2" borderId="25" xfId="0" applyFont="1" applyFill="1" applyBorder="1" applyAlignment="1" applyProtection="1">
      <alignment horizontal="center" wrapText="1"/>
    </xf>
    <xf numFmtId="0" fontId="42" fillId="3" borderId="0" xfId="0" applyFont="1" applyFill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left" vertical="center" wrapText="1"/>
    </xf>
    <xf numFmtId="0" fontId="4" fillId="3" borderId="33" xfId="0" applyFont="1" applyFill="1" applyBorder="1" applyAlignment="1" applyProtection="1">
      <alignment horizontal="left" vertical="center"/>
    </xf>
    <xf numFmtId="3" fontId="7" fillId="3" borderId="34" xfId="0" applyNumberFormat="1" applyFont="1" applyFill="1" applyBorder="1" applyAlignment="1" applyProtection="1">
      <alignment horizontal="center" vertical="center"/>
    </xf>
    <xf numFmtId="3" fontId="7" fillId="3" borderId="0" xfId="0" applyNumberFormat="1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vertical="center"/>
    </xf>
    <xf numFmtId="0" fontId="9" fillId="2" borderId="13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9" fillId="2" borderId="5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169" fontId="4" fillId="3" borderId="2" xfId="0" applyNumberFormat="1" applyFont="1" applyFill="1" applyBorder="1" applyAlignment="1" applyProtection="1">
      <alignment horizontal="center" vertical="center"/>
      <protection locked="0"/>
    </xf>
    <xf numFmtId="169" fontId="4" fillId="3" borderId="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 vertical="center"/>
    </xf>
    <xf numFmtId="0" fontId="9" fillId="3" borderId="0" xfId="0" applyFont="1" applyFill="1" applyAlignment="1" applyProtection="1">
      <alignment horizontal="left" vertical="center" wrapText="1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6" fillId="2" borderId="4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top"/>
    </xf>
    <xf numFmtId="0" fontId="6" fillId="2" borderId="3" xfId="0" applyFont="1" applyFill="1" applyBorder="1" applyAlignment="1" applyProtection="1">
      <alignment horizontal="left" vertical="top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6" fillId="2" borderId="6" xfId="0" applyFont="1" applyFill="1" applyBorder="1" applyAlignment="1" applyProtection="1">
      <alignment horizontal="left" vertical="center"/>
      <protection locked="0"/>
    </xf>
    <xf numFmtId="0" fontId="14" fillId="3" borderId="15" xfId="0" applyFont="1" applyFill="1" applyBorder="1" applyAlignment="1" applyProtection="1">
      <alignment horizontal="center" vertical="center"/>
    </xf>
    <xf numFmtId="0" fontId="14" fillId="3" borderId="10" xfId="0" applyFont="1" applyFill="1" applyBorder="1" applyAlignment="1" applyProtection="1">
      <alignment horizontal="center" vertical="center"/>
    </xf>
    <xf numFmtId="0" fontId="14" fillId="3" borderId="16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left" vertical="center"/>
    </xf>
    <xf numFmtId="0" fontId="14" fillId="2" borderId="13" xfId="0" applyFont="1" applyFill="1" applyBorder="1" applyAlignment="1" applyProtection="1">
      <alignment horizontal="center" textRotation="90" wrapText="1"/>
    </xf>
    <xf numFmtId="0" fontId="14" fillId="2" borderId="16" xfId="0" applyFont="1" applyFill="1" applyBorder="1" applyAlignment="1" applyProtection="1">
      <alignment horizontal="center" textRotation="90" wrapText="1"/>
    </xf>
    <xf numFmtId="0" fontId="14" fillId="2" borderId="1" xfId="0" applyFont="1" applyFill="1" applyBorder="1" applyAlignment="1" applyProtection="1">
      <alignment horizontal="center" textRotation="90" wrapText="1"/>
    </xf>
    <xf numFmtId="0" fontId="14" fillId="2" borderId="3" xfId="0" applyFont="1" applyFill="1" applyBorder="1" applyAlignment="1" applyProtection="1">
      <alignment horizontal="center" textRotation="90" wrapText="1"/>
    </xf>
    <xf numFmtId="0" fontId="14" fillId="2" borderId="14" xfId="0" applyFont="1" applyFill="1" applyBorder="1" applyAlignment="1" applyProtection="1">
      <alignment horizontal="center" textRotation="90" wrapText="1"/>
    </xf>
    <xf numFmtId="0" fontId="14" fillId="2" borderId="4" xfId="0" applyFont="1" applyFill="1" applyBorder="1" applyAlignment="1" applyProtection="1">
      <alignment horizontal="center" textRotation="90" wrapText="1"/>
    </xf>
    <xf numFmtId="0" fontId="14" fillId="2" borderId="6" xfId="0" applyFont="1" applyFill="1" applyBorder="1" applyAlignment="1" applyProtection="1">
      <alignment horizontal="center" textRotation="90" wrapText="1"/>
    </xf>
    <xf numFmtId="0" fontId="36" fillId="2" borderId="11" xfId="0" applyFont="1" applyFill="1" applyBorder="1" applyAlignment="1" applyProtection="1">
      <alignment horizontal="right" vertical="center" wrapText="1"/>
    </xf>
    <xf numFmtId="0" fontId="36" fillId="2" borderId="13" xfId="0" applyFont="1" applyFill="1" applyBorder="1" applyAlignment="1" applyProtection="1">
      <alignment horizontal="right" vertical="center" wrapText="1"/>
    </xf>
    <xf numFmtId="0" fontId="6" fillId="2" borderId="5" xfId="0" applyFont="1" applyFill="1" applyBorder="1" applyAlignment="1" applyProtection="1">
      <alignment horizontal="right" vertical="center"/>
    </xf>
    <xf numFmtId="0" fontId="6" fillId="2" borderId="1" xfId="0" applyFont="1" applyFill="1" applyBorder="1" applyAlignment="1" applyProtection="1">
      <alignment horizontal="right" vertical="center"/>
    </xf>
    <xf numFmtId="0" fontId="6" fillId="2" borderId="15" xfId="0" applyFont="1" applyFill="1" applyBorder="1" applyAlignment="1" applyProtection="1">
      <alignment horizontal="right" vertical="center"/>
    </xf>
    <xf numFmtId="0" fontId="6" fillId="2" borderId="5" xfId="0" applyFont="1" applyFill="1" applyBorder="1" applyAlignment="1" applyProtection="1">
      <alignment horizontal="right" vertical="center" wrapText="1"/>
    </xf>
    <xf numFmtId="0" fontId="6" fillId="2" borderId="1" xfId="0" applyFont="1" applyFill="1" applyBorder="1" applyAlignment="1" applyProtection="1">
      <alignment horizontal="right" vertical="center" wrapText="1"/>
    </xf>
    <xf numFmtId="0" fontId="6" fillId="2" borderId="15" xfId="0" applyFont="1" applyFill="1" applyBorder="1" applyAlignment="1" applyProtection="1">
      <alignment horizontal="right" vertical="center" wrapText="1"/>
    </xf>
    <xf numFmtId="0" fontId="36" fillId="2" borderId="5" xfId="0" applyFont="1" applyFill="1" applyBorder="1" applyAlignment="1" applyProtection="1">
      <alignment horizontal="right" vertical="top" wrapText="1"/>
    </xf>
    <xf numFmtId="0" fontId="36" fillId="2" borderId="1" xfId="0" applyFont="1" applyFill="1" applyBorder="1" applyAlignment="1" applyProtection="1">
      <alignment horizontal="right" vertical="top" wrapText="1"/>
    </xf>
    <xf numFmtId="0" fontId="36" fillId="2" borderId="2" xfId="0" applyFont="1" applyFill="1" applyBorder="1" applyAlignment="1" applyProtection="1">
      <alignment horizontal="right" vertical="center"/>
    </xf>
    <xf numFmtId="0" fontId="36" fillId="2" borderId="3" xfId="0" applyFont="1" applyFill="1" applyBorder="1" applyAlignment="1" applyProtection="1">
      <alignment horizontal="right" vertical="center"/>
    </xf>
    <xf numFmtId="0" fontId="14" fillId="3" borderId="3" xfId="0" applyFont="1" applyFill="1" applyBorder="1" applyAlignment="1" applyProtection="1">
      <alignment horizontal="center" vertical="center"/>
    </xf>
    <xf numFmtId="14" fontId="15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25" xfId="0" applyFont="1" applyFill="1" applyBorder="1" applyAlignment="1" applyProtection="1">
      <alignment horizontal="left" vertical="top" wrapText="1"/>
      <protection locked="0"/>
    </xf>
    <xf numFmtId="0" fontId="37" fillId="3" borderId="0" xfId="0" applyFont="1" applyFill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13" xfId="0" applyFont="1" applyFill="1" applyBorder="1" applyAlignment="1" applyProtection="1">
      <alignment horizontal="left" vertical="center"/>
    </xf>
    <xf numFmtId="0" fontId="36" fillId="2" borderId="13" xfId="0" applyFont="1" applyFill="1" applyBorder="1" applyAlignment="1" applyProtection="1">
      <alignment horizontal="center" vertical="center"/>
    </xf>
    <xf numFmtId="0" fontId="36" fillId="2" borderId="14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left" vertical="center" wrapText="1"/>
    </xf>
    <xf numFmtId="0" fontId="12" fillId="2" borderId="4" xfId="0" applyFont="1" applyFill="1" applyBorder="1" applyAlignment="1" applyProtection="1">
      <alignment horizontal="left" vertical="center" wrapText="1"/>
    </xf>
    <xf numFmtId="14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right" vertical="center"/>
    </xf>
    <xf numFmtId="0" fontId="6" fillId="2" borderId="16" xfId="0" applyFont="1" applyFill="1" applyBorder="1" applyAlignment="1" applyProtection="1">
      <alignment horizontal="right" vertical="center"/>
    </xf>
    <xf numFmtId="0" fontId="6" fillId="2" borderId="15" xfId="0" applyFont="1" applyFill="1" applyBorder="1" applyAlignment="1" applyProtection="1">
      <alignment horizontal="center" vertical="center"/>
    </xf>
    <xf numFmtId="0" fontId="6" fillId="2" borderId="36" xfId="0" applyFont="1" applyFill="1" applyBorder="1" applyAlignment="1" applyProtection="1">
      <alignment horizontal="center" vertical="center"/>
    </xf>
    <xf numFmtId="0" fontId="15" fillId="2" borderId="13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left" wrapText="1"/>
    </xf>
    <xf numFmtId="0" fontId="14" fillId="3" borderId="0" xfId="0" applyFont="1" applyFill="1" applyBorder="1" applyAlignment="1" applyProtection="1">
      <alignment horizontal="left" vertical="center" wrapText="1"/>
    </xf>
    <xf numFmtId="0" fontId="16" fillId="3" borderId="0" xfId="0" applyFont="1" applyFill="1" applyBorder="1" applyAlignment="1" applyProtection="1">
      <alignment horizontal="left" vertical="top" wrapText="1"/>
    </xf>
    <xf numFmtId="0" fontId="14" fillId="3" borderId="31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4" fillId="3" borderId="3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left" vertical="center"/>
    </xf>
    <xf numFmtId="0" fontId="14" fillId="2" borderId="1" xfId="0" applyFont="1" applyFill="1" applyBorder="1" applyAlignment="1" applyProtection="1">
      <alignment horizontal="left" vertical="top"/>
    </xf>
    <xf numFmtId="0" fontId="4" fillId="3" borderId="1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left" vertical="top" wrapText="1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>
      <alignment horizontal="left"/>
    </xf>
    <xf numFmtId="0" fontId="11" fillId="3" borderId="0" xfId="0" applyFont="1" applyFill="1" applyAlignment="1">
      <alignment horizontal="left" vertical="top" wrapText="1"/>
    </xf>
    <xf numFmtId="0" fontId="17" fillId="3" borderId="20" xfId="0" applyFont="1" applyFill="1" applyBorder="1" applyAlignment="1" applyProtection="1">
      <alignment horizontal="center"/>
    </xf>
    <xf numFmtId="0" fontId="15" fillId="2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 wrapText="1"/>
    </xf>
    <xf numFmtId="0" fontId="17" fillId="3" borderId="30" xfId="0" applyFont="1" applyFill="1" applyBorder="1" applyAlignment="1" applyProtection="1">
      <alignment horizontal="center"/>
    </xf>
    <xf numFmtId="0" fontId="17" fillId="3" borderId="31" xfId="0" applyFont="1" applyFill="1" applyBorder="1" applyAlignment="1" applyProtection="1">
      <alignment horizontal="center"/>
    </xf>
    <xf numFmtId="0" fontId="17" fillId="3" borderId="32" xfId="0" applyFont="1" applyFill="1" applyBorder="1" applyAlignment="1" applyProtection="1">
      <alignment horizontal="center"/>
    </xf>
    <xf numFmtId="0" fontId="18" fillId="3" borderId="17" xfId="0" applyFont="1" applyFill="1" applyBorder="1" applyAlignment="1" applyProtection="1">
      <alignment horizontal="center" vertical="top" wrapText="1"/>
    </xf>
    <xf numFmtId="0" fontId="18" fillId="3" borderId="0" xfId="0" applyFont="1" applyFill="1" applyBorder="1" applyAlignment="1" applyProtection="1">
      <alignment horizontal="center" vertical="top" wrapText="1"/>
    </xf>
    <xf numFmtId="0" fontId="18" fillId="3" borderId="18" xfId="0" applyFont="1" applyFill="1" applyBorder="1" applyAlignment="1" applyProtection="1">
      <alignment horizontal="center" vertical="top" wrapText="1"/>
    </xf>
    <xf numFmtId="0" fontId="17" fillId="3" borderId="17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center" vertical="center"/>
    </xf>
    <xf numFmtId="0" fontId="17" fillId="3" borderId="18" xfId="0" applyFont="1" applyFill="1" applyBorder="1" applyAlignment="1" applyProtection="1">
      <alignment horizontal="center" vertical="center"/>
    </xf>
    <xf numFmtId="0" fontId="18" fillId="3" borderId="17" xfId="0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</xf>
    <xf numFmtId="0" fontId="18" fillId="3" borderId="18" xfId="0" applyFont="1" applyFill="1" applyBorder="1" applyAlignment="1" applyProtection="1">
      <alignment horizontal="center" vertical="center"/>
    </xf>
    <xf numFmtId="0" fontId="17" fillId="3" borderId="17" xfId="0" applyFont="1" applyFill="1" applyBorder="1" applyAlignment="1" applyProtection="1">
      <alignment horizontal="center" vertical="center" wrapText="1"/>
    </xf>
    <xf numFmtId="0" fontId="17" fillId="3" borderId="0" xfId="0" applyFont="1" applyFill="1" applyBorder="1" applyAlignment="1" applyProtection="1">
      <alignment horizontal="center" vertical="center" wrapText="1"/>
    </xf>
    <xf numFmtId="0" fontId="17" fillId="3" borderId="18" xfId="0" applyFont="1" applyFill="1" applyBorder="1" applyAlignment="1" applyProtection="1">
      <alignment horizontal="center" vertical="center" wrapText="1"/>
    </xf>
    <xf numFmtId="0" fontId="18" fillId="3" borderId="17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3" borderId="18" xfId="0" applyFont="1" applyFill="1" applyBorder="1" applyAlignment="1">
      <alignment horizontal="center"/>
    </xf>
    <xf numFmtId="0" fontId="0" fillId="3" borderId="31" xfId="0" applyFill="1" applyBorder="1" applyAlignment="1" applyProtection="1">
      <alignment horizontal="center" vertical="top"/>
    </xf>
    <xf numFmtId="0" fontId="0" fillId="3" borderId="0" xfId="0" applyFill="1" applyBorder="1" applyAlignment="1">
      <alignment horizontal="center" vertical="center"/>
    </xf>
    <xf numFmtId="0" fontId="35" fillId="3" borderId="0" xfId="0" applyFont="1" applyFill="1" applyBorder="1" applyAlignment="1" applyProtection="1">
      <alignment horizontal="center" vertical="center"/>
    </xf>
    <xf numFmtId="14" fontId="0" fillId="3" borderId="1" xfId="0" applyNumberFormat="1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33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/>
    </xf>
    <xf numFmtId="0" fontId="34" fillId="2" borderId="1" xfId="0" applyFont="1" applyFill="1" applyBorder="1" applyAlignment="1" applyProtection="1">
      <alignment horizontal="left" vertical="center"/>
    </xf>
    <xf numFmtId="0" fontId="34" fillId="2" borderId="1" xfId="0" applyFont="1" applyFill="1" applyBorder="1" applyAlignment="1" applyProtection="1">
      <alignment horizontal="left" vertical="center" wrapText="1"/>
    </xf>
    <xf numFmtId="0" fontId="24" fillId="2" borderId="1" xfId="0" applyFont="1" applyFill="1" applyBorder="1" applyAlignment="1" applyProtection="1">
      <alignment horizontal="center" vertical="center" wrapText="1"/>
    </xf>
    <xf numFmtId="0" fontId="24" fillId="2" borderId="1" xfId="0" applyFont="1" applyFill="1" applyBorder="1" applyAlignment="1" applyProtection="1">
      <alignment horizontal="center" vertical="center"/>
    </xf>
    <xf numFmtId="0" fontId="24" fillId="3" borderId="1" xfId="0" applyFont="1" applyFill="1" applyBorder="1" applyAlignment="1" applyProtection="1">
      <alignment horizontal="left" vertical="center"/>
    </xf>
  </cellXfs>
  <cellStyles count="3">
    <cellStyle name="Hypertextový odkaz" xfId="1" builtinId="8"/>
    <cellStyle name="Normální" xfId="0" builtinId="0"/>
    <cellStyle name="Procenta" xfId="2" builtinId="5"/>
  </cellStyles>
  <dxfs count="4">
    <dxf>
      <font>
        <color theme="0"/>
      </font>
    </dxf>
    <dxf>
      <font>
        <color theme="0"/>
      </font>
      <fill>
        <patternFill patternType="none">
          <bgColor indexed="65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DCE6F1"/>
      <color rgb="FF66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0</xdr:rowOff>
    </xdr:from>
    <xdr:to>
      <xdr:col>5</xdr:col>
      <xdr:colOff>304800</xdr:colOff>
      <xdr:row>3</xdr:row>
      <xdr:rowOff>76200</xdr:rowOff>
    </xdr:to>
    <xdr:pic>
      <xdr:nvPicPr>
        <xdr:cNvPr id="1085" name="Obrázek 2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355854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1165860</xdr:colOff>
      <xdr:row>3</xdr:row>
      <xdr:rowOff>129540</xdr:rowOff>
    </xdr:to>
    <xdr:pic>
      <xdr:nvPicPr>
        <xdr:cNvPr id="6201" name="Obrázek 1">
          <a:extLst>
            <a:ext uri="{FF2B5EF4-FFF2-40B4-BE49-F238E27FC236}">
              <a16:creationId xmlns:a16="http://schemas.microsoft.com/office/drawing/2014/main" id="{00000000-0008-0000-0500-000039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2712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182880</xdr:colOff>
      <xdr:row>2</xdr:row>
      <xdr:rowOff>182880</xdr:rowOff>
    </xdr:to>
    <xdr:pic>
      <xdr:nvPicPr>
        <xdr:cNvPr id="4154" name="Obrázek 3">
          <a:extLst>
            <a:ext uri="{FF2B5EF4-FFF2-40B4-BE49-F238E27FC236}">
              <a16:creationId xmlns:a16="http://schemas.microsoft.com/office/drawing/2014/main" id="{00000000-0008-0000-0300-00003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861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2</xdr:row>
      <xdr:rowOff>160020</xdr:rowOff>
    </xdr:to>
    <xdr:pic>
      <xdr:nvPicPr>
        <xdr:cNvPr id="5231" name="Obrázek 5">
          <a:extLst>
            <a:ext uri="{FF2B5EF4-FFF2-40B4-BE49-F238E27FC236}">
              <a16:creationId xmlns:a16="http://schemas.microsoft.com/office/drawing/2014/main" id="{00000000-0008-0000-0400-00006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0" t="2960" b="1707"/>
        <a:stretch>
          <a:fillRect/>
        </a:stretch>
      </xdr:blipFill>
      <xdr:spPr bwMode="auto">
        <a:xfrm>
          <a:off x="0" y="0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3</xdr:col>
      <xdr:colOff>670560</xdr:colOff>
      <xdr:row>3</xdr:row>
      <xdr:rowOff>76200</xdr:rowOff>
    </xdr:to>
    <xdr:pic>
      <xdr:nvPicPr>
        <xdr:cNvPr id="5232" name="Obrázek 3">
          <a:extLst>
            <a:ext uri="{FF2B5EF4-FFF2-40B4-BE49-F238E27FC236}">
              <a16:creationId xmlns:a16="http://schemas.microsoft.com/office/drawing/2014/main" id="{00000000-0008-0000-0400-00007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" y="0"/>
          <a:ext cx="361188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1333500</xdr:colOff>
      <xdr:row>0</xdr:row>
      <xdr:rowOff>624840</xdr:rowOff>
    </xdr:to>
    <xdr:pic>
      <xdr:nvPicPr>
        <xdr:cNvPr id="7276" name="Obrázek 1">
          <a:extLst>
            <a:ext uri="{FF2B5EF4-FFF2-40B4-BE49-F238E27FC236}">
              <a16:creationId xmlns:a16="http://schemas.microsoft.com/office/drawing/2014/main" id="{00000000-0008-0000-0600-00006C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09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1219200</xdr:colOff>
      <xdr:row>1</xdr:row>
      <xdr:rowOff>320040</xdr:rowOff>
    </xdr:to>
    <xdr:pic>
      <xdr:nvPicPr>
        <xdr:cNvPr id="8251" name="Obrázek 1">
          <a:extLst>
            <a:ext uri="{FF2B5EF4-FFF2-40B4-BE49-F238E27FC236}">
              <a16:creationId xmlns:a16="http://schemas.microsoft.com/office/drawing/2014/main" id="{00000000-0008-0000-0700-00003B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2420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3352800</xdr:colOff>
      <xdr:row>0</xdr:row>
      <xdr:rowOff>571500</xdr:rowOff>
    </xdr:to>
    <xdr:pic>
      <xdr:nvPicPr>
        <xdr:cNvPr id="9272" name="Obrázek 1">
          <a:extLst>
            <a:ext uri="{FF2B5EF4-FFF2-40B4-BE49-F238E27FC236}">
              <a16:creationId xmlns:a16="http://schemas.microsoft.com/office/drawing/2014/main" id="{00000000-0008-0000-0800-000038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52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845820</xdr:colOff>
      <xdr:row>1</xdr:row>
      <xdr:rowOff>137160</xdr:rowOff>
    </xdr:to>
    <xdr:pic>
      <xdr:nvPicPr>
        <xdr:cNvPr id="10296" name="Obrázek 2">
          <a:extLst>
            <a:ext uri="{FF2B5EF4-FFF2-40B4-BE49-F238E27FC236}">
              <a16:creationId xmlns:a16="http://schemas.microsoft.com/office/drawing/2014/main" id="{00000000-0008-0000-0900-000038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1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kha-25\home\POVEZ%20II\VZORY\KHA-MN-XX-201X-EXT-p&#345;&#237;lohy+formul&#225;&#345;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"/>
      <sheetName val="P2"/>
      <sheetName val="P3"/>
      <sheetName val="P4"/>
      <sheetName val="P5"/>
      <sheetName val="Evidence docházky a výuky str 1"/>
      <sheetName val="Evidence docházky a výuky str.2"/>
      <sheetName val="Evidence docházky a výuky str 3"/>
      <sheetName val="Závěrečný protokol"/>
      <sheetName val="Označení učebny"/>
    </sheetNames>
    <sheetDataSet>
      <sheetData sheetId="0">
        <row r="10">
          <cell r="A10">
            <v>1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4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10</v>
          </cell>
        </row>
        <row r="20">
          <cell r="A20">
            <v>11</v>
          </cell>
        </row>
        <row r="21">
          <cell r="A21">
            <v>12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workbookViewId="0">
      <selection activeCell="B5" sqref="B5"/>
    </sheetView>
  </sheetViews>
  <sheetFormatPr defaultRowHeight="15" x14ac:dyDescent="0.25"/>
  <sheetData>
    <row r="1" spans="1:2" x14ac:dyDescent="0.25">
      <c r="A1" t="s">
        <v>85</v>
      </c>
      <c r="B1" s="13">
        <v>0.5</v>
      </c>
    </row>
    <row r="2" spans="1:2" x14ac:dyDescent="0.25">
      <c r="A2" t="s">
        <v>86</v>
      </c>
      <c r="B2" s="13">
        <v>0.6</v>
      </c>
    </row>
    <row r="3" spans="1:2" x14ac:dyDescent="0.25">
      <c r="B3" s="13">
        <v>0.7</v>
      </c>
    </row>
    <row r="4" spans="1:2" x14ac:dyDescent="0.25">
      <c r="B4" s="13">
        <v>1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13"/>
  <sheetViews>
    <sheetView zoomScaleNormal="100" workbookViewId="0">
      <pane ySplit="6" topLeftCell="A7" activePane="bottomLeft" state="frozen"/>
      <selection pane="bottomLeft" activeCell="C4" sqref="C4:F4"/>
    </sheetView>
  </sheetViews>
  <sheetFormatPr defaultColWidth="8.85546875" defaultRowHeight="15" x14ac:dyDescent="0.25"/>
  <cols>
    <col min="1" max="1" width="3.28515625" style="3" customWidth="1"/>
    <col min="2" max="2" width="27.5703125" style="3" customWidth="1"/>
    <col min="3" max="3" width="45.85546875" style="3" customWidth="1"/>
    <col min="4" max="4" width="33.85546875" style="3" customWidth="1"/>
    <col min="5" max="5" width="3.28515625" style="3" bestFit="1" customWidth="1"/>
    <col min="6" max="6" width="9" style="3" bestFit="1" customWidth="1"/>
    <col min="7" max="7" width="8.85546875" style="3" customWidth="1"/>
    <col min="8" max="8" width="29.140625" style="3" hidden="1" customWidth="1"/>
    <col min="9" max="16384" width="8.85546875" style="3"/>
  </cols>
  <sheetData>
    <row r="1" spans="1:8" ht="30" customHeight="1" x14ac:dyDescent="0.25">
      <c r="A1" s="2"/>
      <c r="B1" s="428"/>
      <c r="C1" s="428"/>
      <c r="D1" s="428"/>
      <c r="E1" s="428"/>
      <c r="F1" s="428"/>
    </row>
    <row r="2" spans="1:8" s="4" customFormat="1" ht="66" customHeight="1" x14ac:dyDescent="0.25">
      <c r="A2" s="429" t="s">
        <v>87</v>
      </c>
      <c r="B2" s="429"/>
      <c r="C2" s="429"/>
      <c r="D2" s="429"/>
      <c r="E2" s="429"/>
      <c r="F2" s="429"/>
      <c r="H2" s="3" t="s">
        <v>93</v>
      </c>
    </row>
    <row r="3" spans="1:8" ht="21.6" customHeight="1" x14ac:dyDescent="0.25">
      <c r="A3" s="432" t="s">
        <v>59</v>
      </c>
      <c r="B3" s="432"/>
      <c r="C3" s="434">
        <f>'Příloha 1 k dohodě'!C5</f>
        <v>0</v>
      </c>
      <c r="D3" s="434"/>
      <c r="E3" s="434"/>
      <c r="F3" s="434"/>
      <c r="H3" s="3" t="s">
        <v>88</v>
      </c>
    </row>
    <row r="4" spans="1:8" ht="21.6" customHeight="1" x14ac:dyDescent="0.25">
      <c r="A4" s="432" t="s">
        <v>60</v>
      </c>
      <c r="B4" s="432"/>
      <c r="C4" s="435">
        <f>'Příloha 1 k dohodě'!C8</f>
        <v>0</v>
      </c>
      <c r="D4" s="435"/>
      <c r="E4" s="435"/>
      <c r="F4" s="435"/>
      <c r="H4" s="3" t="s">
        <v>101</v>
      </c>
    </row>
    <row r="5" spans="1:8" ht="21.6" customHeight="1" x14ac:dyDescent="0.25">
      <c r="A5" s="433" t="s">
        <v>89</v>
      </c>
      <c r="B5" s="433"/>
      <c r="C5" s="438">
        <f>'Příloha 1 k dohodě'!C7</f>
        <v>0</v>
      </c>
      <c r="D5" s="438"/>
      <c r="E5" s="1" t="s">
        <v>90</v>
      </c>
      <c r="F5" s="7">
        <v>12345678</v>
      </c>
    </row>
    <row r="6" spans="1:8" s="6" customFormat="1" ht="31.15" customHeight="1" x14ac:dyDescent="0.25">
      <c r="A6" s="437" t="s">
        <v>91</v>
      </c>
      <c r="B6" s="437"/>
      <c r="C6" s="5" t="s">
        <v>94</v>
      </c>
      <c r="D6" s="436" t="s">
        <v>95</v>
      </c>
      <c r="E6" s="436"/>
      <c r="F6" s="436"/>
    </row>
    <row r="7" spans="1:8" s="10" customFormat="1" ht="59.45" customHeight="1" x14ac:dyDescent="0.25">
      <c r="A7" s="8" t="s">
        <v>92</v>
      </c>
      <c r="B7" s="9" t="s">
        <v>93</v>
      </c>
      <c r="C7" s="11" t="s">
        <v>111</v>
      </c>
      <c r="D7" s="431" t="s">
        <v>112</v>
      </c>
      <c r="E7" s="431"/>
      <c r="F7" s="431"/>
    </row>
    <row r="8" spans="1:8" s="10" customFormat="1" ht="59.45" customHeight="1" x14ac:dyDescent="0.25">
      <c r="A8" s="8" t="s">
        <v>96</v>
      </c>
      <c r="B8" s="9" t="s">
        <v>88</v>
      </c>
      <c r="C8" s="12" t="s">
        <v>113</v>
      </c>
      <c r="D8" s="430" t="s">
        <v>114</v>
      </c>
      <c r="E8" s="431"/>
      <c r="F8" s="431"/>
    </row>
    <row r="9" spans="1:8" s="10" customFormat="1" ht="59.45" customHeight="1" x14ac:dyDescent="0.25">
      <c r="A9" s="8" t="s">
        <v>97</v>
      </c>
      <c r="B9" s="9"/>
      <c r="C9" s="11"/>
      <c r="D9" s="431"/>
      <c r="E9" s="431"/>
      <c r="F9" s="431"/>
    </row>
    <row r="10" spans="1:8" s="10" customFormat="1" ht="59.45" customHeight="1" x14ac:dyDescent="0.25">
      <c r="A10" s="8" t="s">
        <v>98</v>
      </c>
      <c r="B10" s="9"/>
      <c r="C10" s="11"/>
      <c r="D10" s="431"/>
      <c r="E10" s="431"/>
      <c r="F10" s="431"/>
    </row>
    <row r="11" spans="1:8" s="10" customFormat="1" ht="59.45" customHeight="1" x14ac:dyDescent="0.25">
      <c r="A11" s="8" t="s">
        <v>99</v>
      </c>
      <c r="B11" s="9"/>
      <c r="C11" s="11"/>
      <c r="D11" s="431"/>
      <c r="E11" s="431"/>
      <c r="F11" s="431"/>
    </row>
    <row r="12" spans="1:8" ht="114" customHeight="1" x14ac:dyDescent="0.25">
      <c r="C12" s="428"/>
      <c r="D12" s="428"/>
    </row>
    <row r="13" spans="1:8" x14ac:dyDescent="0.25">
      <c r="C13" s="427" t="s">
        <v>100</v>
      </c>
      <c r="D13" s="427"/>
    </row>
  </sheetData>
  <sheetProtection sheet="1" objects="1" scenarios="1"/>
  <mergeCells count="17">
    <mergeCell ref="C5:D5"/>
    <mergeCell ref="C13:D13"/>
    <mergeCell ref="C12:D12"/>
    <mergeCell ref="A2:F2"/>
    <mergeCell ref="B1:F1"/>
    <mergeCell ref="D8:F8"/>
    <mergeCell ref="D9:F9"/>
    <mergeCell ref="D10:F10"/>
    <mergeCell ref="D11:F11"/>
    <mergeCell ref="D7:F7"/>
    <mergeCell ref="A3:B3"/>
    <mergeCell ref="A4:B4"/>
    <mergeCell ref="A5:B5"/>
    <mergeCell ref="C3:F3"/>
    <mergeCell ref="C4:F4"/>
    <mergeCell ref="D6:F6"/>
    <mergeCell ref="A6:B6"/>
  </mergeCells>
  <dataValidations count="1">
    <dataValidation type="list" allowBlank="1" showInputMessage="1" showErrorMessage="1" sqref="B7:B11" xr:uid="{00000000-0002-0000-0900-000000000000}">
      <formula1>$H$1:$H$4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2"/>
  <sheetViews>
    <sheetView showGridLines="0" tabSelected="1" zoomScaleNormal="100" workbookViewId="0">
      <selection activeCell="B11" sqref="B11"/>
    </sheetView>
  </sheetViews>
  <sheetFormatPr defaultColWidth="4.42578125" defaultRowHeight="12.75" x14ac:dyDescent="0.25"/>
  <cols>
    <col min="1" max="1" width="3.85546875" style="17" customWidth="1"/>
    <col min="2" max="2" width="15.28515625" style="17" customWidth="1"/>
    <col min="3" max="3" width="14" style="17" customWidth="1"/>
    <col min="4" max="4" width="5.85546875" style="17" customWidth="1"/>
    <col min="5" max="5" width="9" style="17" customWidth="1"/>
    <col min="6" max="6" width="13" style="17" customWidth="1"/>
    <col min="7" max="7" width="13.140625" style="17" customWidth="1"/>
    <col min="8" max="8" width="5.7109375" style="17" customWidth="1"/>
    <col min="9" max="9" width="14.5703125" style="17" customWidth="1"/>
    <col min="10" max="10" width="6.140625" style="17" customWidth="1"/>
    <col min="11" max="11" width="5.85546875" style="17" customWidth="1"/>
    <col min="12" max="12" width="6.28515625" style="32" customWidth="1"/>
    <col min="13" max="13" width="10.140625" style="17" customWidth="1"/>
    <col min="14" max="14" width="8.42578125" style="33" customWidth="1"/>
    <col min="15" max="15" width="19.28515625" style="17" customWidth="1"/>
    <col min="16" max="16" width="8.5703125" style="17" customWidth="1"/>
    <col min="17" max="17" width="11.28515625" style="17" hidden="1" customWidth="1"/>
    <col min="18" max="18" width="9.140625" style="17" bestFit="1" customWidth="1"/>
    <col min="19" max="19" width="15.85546875" style="17" customWidth="1"/>
    <col min="20" max="20" width="11" style="17" customWidth="1"/>
    <col min="21" max="21" width="4.140625" style="17" customWidth="1"/>
    <col min="22" max="22" width="10" style="17" customWidth="1"/>
    <col min="23" max="23" width="7.42578125" style="17" customWidth="1"/>
    <col min="24" max="16384" width="4.42578125" style="17"/>
  </cols>
  <sheetData>
    <row r="1" spans="1:18" x14ac:dyDescent="0.2">
      <c r="A1" s="111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3"/>
      <c r="M1" s="112"/>
      <c r="N1" s="114"/>
      <c r="O1" s="112"/>
      <c r="P1" s="112"/>
      <c r="Q1" s="112"/>
      <c r="R1" s="112"/>
    </row>
    <row r="2" spans="1:18" x14ac:dyDescent="0.2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3"/>
      <c r="M2" s="112"/>
      <c r="N2" s="114"/>
      <c r="O2" s="112"/>
      <c r="P2" s="112"/>
      <c r="Q2" s="112"/>
      <c r="R2" s="112"/>
    </row>
    <row r="3" spans="1:18" x14ac:dyDescent="0.25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3"/>
      <c r="M3" s="112"/>
      <c r="N3" s="114"/>
      <c r="O3" s="112"/>
      <c r="P3" s="112"/>
      <c r="Q3" s="112"/>
      <c r="R3" s="112"/>
    </row>
    <row r="4" spans="1:18" ht="13.5" thickBot="1" x14ac:dyDescent="0.3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3"/>
      <c r="M4" s="112"/>
      <c r="N4" s="114"/>
      <c r="O4" s="112"/>
      <c r="P4" s="112"/>
      <c r="Q4" s="112"/>
      <c r="R4" s="112"/>
    </row>
    <row r="5" spans="1:18" ht="25.15" customHeight="1" x14ac:dyDescent="0.25">
      <c r="A5" s="212" t="s">
        <v>2</v>
      </c>
      <c r="B5" s="213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4" t="s">
        <v>11</v>
      </c>
      <c r="O5" s="204"/>
      <c r="P5" s="204"/>
      <c r="Q5" s="204"/>
      <c r="R5" s="205"/>
    </row>
    <row r="6" spans="1:18" ht="25.15" customHeight="1" x14ac:dyDescent="0.25">
      <c r="A6" s="210" t="s">
        <v>123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06"/>
      <c r="O6" s="206"/>
      <c r="P6" s="206"/>
      <c r="Q6" s="206"/>
      <c r="R6" s="207"/>
    </row>
    <row r="7" spans="1:18" ht="25.15" customHeight="1" x14ac:dyDescent="0.25">
      <c r="A7" s="199" t="s">
        <v>22</v>
      </c>
      <c r="B7" s="200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3" t="s">
        <v>8</v>
      </c>
      <c r="O7" s="193"/>
      <c r="P7" s="208"/>
      <c r="Q7" s="208"/>
      <c r="R7" s="209"/>
    </row>
    <row r="8" spans="1:18" ht="25.15" customHeight="1" thickBot="1" x14ac:dyDescent="0.3">
      <c r="A8" s="214" t="s">
        <v>21</v>
      </c>
      <c r="B8" s="215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119" t="s">
        <v>146</v>
      </c>
      <c r="Q8" s="120"/>
      <c r="R8" s="121"/>
    </row>
    <row r="9" spans="1:18" ht="20.100000000000001" customHeight="1" x14ac:dyDescent="0.25">
      <c r="A9" s="216" t="s">
        <v>0</v>
      </c>
      <c r="B9" s="190" t="s">
        <v>106</v>
      </c>
      <c r="C9" s="190"/>
      <c r="D9" s="190"/>
      <c r="E9" s="190"/>
      <c r="F9" s="190" t="s">
        <v>107</v>
      </c>
      <c r="G9" s="190"/>
      <c r="H9" s="190"/>
      <c r="I9" s="190"/>
      <c r="J9" s="190"/>
      <c r="K9" s="190"/>
      <c r="L9" s="190"/>
      <c r="M9" s="190" t="s">
        <v>110</v>
      </c>
      <c r="N9" s="190"/>
      <c r="O9" s="190"/>
      <c r="P9" s="190"/>
      <c r="Q9" s="190"/>
      <c r="R9" s="191"/>
    </row>
    <row r="10" spans="1:18" ht="58.9" customHeight="1" x14ac:dyDescent="0.25">
      <c r="A10" s="217"/>
      <c r="B10" s="138" t="s">
        <v>6</v>
      </c>
      <c r="C10" s="138" t="s">
        <v>7</v>
      </c>
      <c r="D10" s="138" t="s">
        <v>41</v>
      </c>
      <c r="E10" s="138" t="s">
        <v>10</v>
      </c>
      <c r="F10" s="138" t="s">
        <v>12</v>
      </c>
      <c r="G10" s="138" t="s">
        <v>13</v>
      </c>
      <c r="H10" s="138" t="s">
        <v>14</v>
      </c>
      <c r="I10" s="138" t="s">
        <v>15</v>
      </c>
      <c r="J10" s="138" t="s">
        <v>16</v>
      </c>
      <c r="K10" s="138" t="s">
        <v>17</v>
      </c>
      <c r="L10" s="20" t="s">
        <v>18</v>
      </c>
      <c r="M10" s="138" t="s">
        <v>43</v>
      </c>
      <c r="N10" s="21" t="s">
        <v>126</v>
      </c>
      <c r="O10" s="138" t="s">
        <v>42</v>
      </c>
      <c r="P10" s="138" t="s">
        <v>127</v>
      </c>
      <c r="Q10" s="138" t="s">
        <v>109</v>
      </c>
      <c r="R10" s="139" t="s">
        <v>128</v>
      </c>
    </row>
    <row r="11" spans="1:18" ht="25.15" customHeight="1" x14ac:dyDescent="0.25">
      <c r="A11" s="140">
        <v>1</v>
      </c>
      <c r="B11" s="22"/>
      <c r="C11" s="22"/>
      <c r="D11" s="23"/>
      <c r="E11" s="24"/>
      <c r="F11" s="22"/>
      <c r="G11" s="22"/>
      <c r="H11" s="22"/>
      <c r="I11" s="22"/>
      <c r="J11" s="22"/>
      <c r="K11" s="22"/>
      <c r="L11" s="25"/>
      <c r="M11" s="23"/>
      <c r="N11" s="103"/>
      <c r="O11" s="23"/>
      <c r="P11" s="24"/>
      <c r="Q11" s="105" t="str">
        <f>IF(E11="","",DAYS360(E11,$C$33)/360)</f>
        <v/>
      </c>
      <c r="R11" s="170" t="str">
        <f>IF(C11="","",IF($C$33="","",IF(Q11&lt;54,"NE","ANO")))</f>
        <v/>
      </c>
    </row>
    <row r="12" spans="1:18" ht="25.15" customHeight="1" x14ac:dyDescent="0.25">
      <c r="A12" s="140">
        <v>2</v>
      </c>
      <c r="B12" s="22"/>
      <c r="C12" s="22"/>
      <c r="D12" s="23"/>
      <c r="E12" s="24"/>
      <c r="F12" s="22"/>
      <c r="G12" s="22"/>
      <c r="H12" s="22"/>
      <c r="I12" s="22"/>
      <c r="J12" s="22"/>
      <c r="K12" s="22"/>
      <c r="L12" s="25"/>
      <c r="M12" s="23"/>
      <c r="N12" s="103"/>
      <c r="O12" s="23"/>
      <c r="P12" s="24"/>
      <c r="Q12" s="105" t="str">
        <f t="shared" ref="Q12:Q30" si="0">IF(E12="","",DAYS360(E12,$C$33)/360)</f>
        <v/>
      </c>
      <c r="R12" s="170" t="str">
        <f t="shared" ref="R12:R30" si="1">IF(C12="","",IF($C$33="","",IF(Q12&lt;54,"NE","ANO")))</f>
        <v/>
      </c>
    </row>
    <row r="13" spans="1:18" ht="25.15" customHeight="1" x14ac:dyDescent="0.25">
      <c r="A13" s="140">
        <v>3</v>
      </c>
      <c r="B13" s="22"/>
      <c r="C13" s="22"/>
      <c r="D13" s="23"/>
      <c r="E13" s="24"/>
      <c r="F13" s="22"/>
      <c r="G13" s="22"/>
      <c r="H13" s="22"/>
      <c r="I13" s="22"/>
      <c r="J13" s="22"/>
      <c r="K13" s="22"/>
      <c r="L13" s="25"/>
      <c r="M13" s="23"/>
      <c r="N13" s="103"/>
      <c r="O13" s="23"/>
      <c r="P13" s="24"/>
      <c r="Q13" s="105" t="str">
        <f t="shared" si="0"/>
        <v/>
      </c>
      <c r="R13" s="170" t="str">
        <f t="shared" si="1"/>
        <v/>
      </c>
    </row>
    <row r="14" spans="1:18" ht="25.15" customHeight="1" x14ac:dyDescent="0.25">
      <c r="A14" s="140">
        <v>4</v>
      </c>
      <c r="B14" s="22"/>
      <c r="C14" s="22"/>
      <c r="D14" s="23"/>
      <c r="E14" s="24"/>
      <c r="F14" s="22"/>
      <c r="G14" s="22"/>
      <c r="H14" s="22"/>
      <c r="I14" s="22"/>
      <c r="J14" s="22"/>
      <c r="K14" s="22"/>
      <c r="L14" s="25"/>
      <c r="M14" s="23"/>
      <c r="N14" s="103"/>
      <c r="O14" s="23"/>
      <c r="P14" s="24"/>
      <c r="Q14" s="105" t="str">
        <f t="shared" si="0"/>
        <v/>
      </c>
      <c r="R14" s="170" t="str">
        <f t="shared" si="1"/>
        <v/>
      </c>
    </row>
    <row r="15" spans="1:18" ht="25.15" customHeight="1" x14ac:dyDescent="0.25">
      <c r="A15" s="140">
        <v>5</v>
      </c>
      <c r="B15" s="22"/>
      <c r="C15" s="22"/>
      <c r="D15" s="23"/>
      <c r="E15" s="24"/>
      <c r="F15" s="22"/>
      <c r="G15" s="22"/>
      <c r="H15" s="22"/>
      <c r="I15" s="22"/>
      <c r="J15" s="22"/>
      <c r="K15" s="22"/>
      <c r="L15" s="25"/>
      <c r="M15" s="23"/>
      <c r="N15" s="103"/>
      <c r="O15" s="23"/>
      <c r="P15" s="24"/>
      <c r="Q15" s="105" t="str">
        <f t="shared" si="0"/>
        <v/>
      </c>
      <c r="R15" s="170" t="str">
        <f t="shared" si="1"/>
        <v/>
      </c>
    </row>
    <row r="16" spans="1:18" ht="25.15" customHeight="1" x14ac:dyDescent="0.25">
      <c r="A16" s="140">
        <v>6</v>
      </c>
      <c r="B16" s="22"/>
      <c r="C16" s="22"/>
      <c r="D16" s="23"/>
      <c r="E16" s="24"/>
      <c r="F16" s="22"/>
      <c r="G16" s="22"/>
      <c r="H16" s="22"/>
      <c r="I16" s="22"/>
      <c r="J16" s="22"/>
      <c r="K16" s="22"/>
      <c r="L16" s="25"/>
      <c r="M16" s="23"/>
      <c r="N16" s="103"/>
      <c r="O16" s="23"/>
      <c r="P16" s="24"/>
      <c r="Q16" s="105" t="str">
        <f t="shared" si="0"/>
        <v/>
      </c>
      <c r="R16" s="170" t="str">
        <f t="shared" si="1"/>
        <v/>
      </c>
    </row>
    <row r="17" spans="1:18" ht="25.15" customHeight="1" x14ac:dyDescent="0.25">
      <c r="A17" s="140">
        <v>7</v>
      </c>
      <c r="B17" s="22"/>
      <c r="C17" s="22"/>
      <c r="D17" s="23"/>
      <c r="E17" s="24"/>
      <c r="F17" s="22"/>
      <c r="G17" s="22"/>
      <c r="H17" s="22"/>
      <c r="I17" s="22"/>
      <c r="J17" s="22"/>
      <c r="K17" s="22"/>
      <c r="L17" s="25"/>
      <c r="M17" s="23"/>
      <c r="N17" s="103"/>
      <c r="O17" s="23"/>
      <c r="P17" s="24"/>
      <c r="Q17" s="105" t="str">
        <f t="shared" si="0"/>
        <v/>
      </c>
      <c r="R17" s="170" t="str">
        <f t="shared" si="1"/>
        <v/>
      </c>
    </row>
    <row r="18" spans="1:18" ht="25.15" customHeight="1" x14ac:dyDescent="0.25">
      <c r="A18" s="140">
        <v>8</v>
      </c>
      <c r="B18" s="22"/>
      <c r="C18" s="22"/>
      <c r="D18" s="23"/>
      <c r="E18" s="24"/>
      <c r="F18" s="22"/>
      <c r="G18" s="22"/>
      <c r="H18" s="22"/>
      <c r="I18" s="22"/>
      <c r="J18" s="22"/>
      <c r="K18" s="22"/>
      <c r="L18" s="25"/>
      <c r="M18" s="23"/>
      <c r="N18" s="103"/>
      <c r="O18" s="23"/>
      <c r="P18" s="24"/>
      <c r="Q18" s="105" t="str">
        <f t="shared" si="0"/>
        <v/>
      </c>
      <c r="R18" s="170" t="str">
        <f t="shared" si="1"/>
        <v/>
      </c>
    </row>
    <row r="19" spans="1:18" ht="25.15" customHeight="1" x14ac:dyDescent="0.25">
      <c r="A19" s="140">
        <v>9</v>
      </c>
      <c r="B19" s="22"/>
      <c r="C19" s="22"/>
      <c r="D19" s="23"/>
      <c r="E19" s="24"/>
      <c r="F19" s="22"/>
      <c r="G19" s="22"/>
      <c r="H19" s="22"/>
      <c r="I19" s="22"/>
      <c r="J19" s="22"/>
      <c r="K19" s="22"/>
      <c r="L19" s="25"/>
      <c r="M19" s="23"/>
      <c r="N19" s="103"/>
      <c r="O19" s="23"/>
      <c r="P19" s="24"/>
      <c r="Q19" s="105" t="str">
        <f t="shared" si="0"/>
        <v/>
      </c>
      <c r="R19" s="170" t="str">
        <f t="shared" si="1"/>
        <v/>
      </c>
    </row>
    <row r="20" spans="1:18" ht="25.15" customHeight="1" x14ac:dyDescent="0.25">
      <c r="A20" s="140">
        <v>10</v>
      </c>
      <c r="B20" s="22"/>
      <c r="C20" s="22"/>
      <c r="D20" s="23"/>
      <c r="E20" s="24"/>
      <c r="F20" s="22"/>
      <c r="G20" s="22"/>
      <c r="H20" s="22"/>
      <c r="I20" s="22"/>
      <c r="J20" s="22"/>
      <c r="K20" s="22"/>
      <c r="L20" s="25"/>
      <c r="M20" s="23"/>
      <c r="N20" s="103"/>
      <c r="O20" s="23"/>
      <c r="P20" s="24"/>
      <c r="Q20" s="105" t="str">
        <f t="shared" si="0"/>
        <v/>
      </c>
      <c r="R20" s="170" t="str">
        <f t="shared" si="1"/>
        <v/>
      </c>
    </row>
    <row r="21" spans="1:18" ht="25.15" customHeight="1" x14ac:dyDescent="0.25">
      <c r="A21" s="140">
        <v>11</v>
      </c>
      <c r="B21" s="22"/>
      <c r="C21" s="22"/>
      <c r="D21" s="23"/>
      <c r="E21" s="24"/>
      <c r="F21" s="22"/>
      <c r="G21" s="22"/>
      <c r="H21" s="22"/>
      <c r="I21" s="22"/>
      <c r="J21" s="22"/>
      <c r="K21" s="22"/>
      <c r="L21" s="25"/>
      <c r="M21" s="23"/>
      <c r="N21" s="103"/>
      <c r="O21" s="23"/>
      <c r="P21" s="24"/>
      <c r="Q21" s="105" t="str">
        <f t="shared" si="0"/>
        <v/>
      </c>
      <c r="R21" s="170" t="str">
        <f t="shared" si="1"/>
        <v/>
      </c>
    </row>
    <row r="22" spans="1:18" ht="25.15" customHeight="1" x14ac:dyDescent="0.25">
      <c r="A22" s="140">
        <v>12</v>
      </c>
      <c r="B22" s="22"/>
      <c r="C22" s="22"/>
      <c r="D22" s="23"/>
      <c r="E22" s="24"/>
      <c r="F22" s="22"/>
      <c r="G22" s="22"/>
      <c r="H22" s="22"/>
      <c r="I22" s="22"/>
      <c r="J22" s="22"/>
      <c r="K22" s="22"/>
      <c r="L22" s="25"/>
      <c r="M22" s="23"/>
      <c r="N22" s="103"/>
      <c r="O22" s="23"/>
      <c r="P22" s="24"/>
      <c r="Q22" s="105" t="str">
        <f t="shared" si="0"/>
        <v/>
      </c>
      <c r="R22" s="170" t="str">
        <f t="shared" si="1"/>
        <v/>
      </c>
    </row>
    <row r="23" spans="1:18" ht="25.15" customHeight="1" x14ac:dyDescent="0.25">
      <c r="A23" s="140">
        <v>13</v>
      </c>
      <c r="B23" s="22"/>
      <c r="C23" s="22"/>
      <c r="D23" s="23"/>
      <c r="E23" s="24"/>
      <c r="F23" s="22"/>
      <c r="G23" s="22"/>
      <c r="H23" s="22"/>
      <c r="I23" s="22"/>
      <c r="J23" s="22"/>
      <c r="K23" s="22"/>
      <c r="L23" s="25"/>
      <c r="M23" s="23"/>
      <c r="N23" s="103"/>
      <c r="O23" s="23"/>
      <c r="P23" s="24"/>
      <c r="Q23" s="105" t="str">
        <f t="shared" si="0"/>
        <v/>
      </c>
      <c r="R23" s="170" t="str">
        <f t="shared" si="1"/>
        <v/>
      </c>
    </row>
    <row r="24" spans="1:18" ht="25.15" customHeight="1" x14ac:dyDescent="0.25">
      <c r="A24" s="140">
        <v>14</v>
      </c>
      <c r="B24" s="22"/>
      <c r="C24" s="22"/>
      <c r="D24" s="23"/>
      <c r="E24" s="24"/>
      <c r="F24" s="22"/>
      <c r="G24" s="22"/>
      <c r="H24" s="22"/>
      <c r="I24" s="22"/>
      <c r="J24" s="22"/>
      <c r="K24" s="22"/>
      <c r="L24" s="25"/>
      <c r="M24" s="23"/>
      <c r="N24" s="103"/>
      <c r="O24" s="23"/>
      <c r="P24" s="24"/>
      <c r="Q24" s="105" t="str">
        <f t="shared" si="0"/>
        <v/>
      </c>
      <c r="R24" s="170" t="str">
        <f t="shared" si="1"/>
        <v/>
      </c>
    </row>
    <row r="25" spans="1:18" ht="25.15" customHeight="1" x14ac:dyDescent="0.25">
      <c r="A25" s="140">
        <v>15</v>
      </c>
      <c r="B25" s="22"/>
      <c r="C25" s="22"/>
      <c r="D25" s="23"/>
      <c r="E25" s="24"/>
      <c r="F25" s="22"/>
      <c r="G25" s="22"/>
      <c r="H25" s="22"/>
      <c r="I25" s="22"/>
      <c r="J25" s="22"/>
      <c r="K25" s="22"/>
      <c r="L25" s="25"/>
      <c r="M25" s="23"/>
      <c r="N25" s="103"/>
      <c r="O25" s="23"/>
      <c r="P25" s="24"/>
      <c r="Q25" s="105" t="str">
        <f t="shared" si="0"/>
        <v/>
      </c>
      <c r="R25" s="170" t="str">
        <f t="shared" si="1"/>
        <v/>
      </c>
    </row>
    <row r="26" spans="1:18" ht="25.15" customHeight="1" x14ac:dyDescent="0.25">
      <c r="A26" s="140">
        <v>16</v>
      </c>
      <c r="B26" s="22"/>
      <c r="C26" s="22"/>
      <c r="D26" s="23"/>
      <c r="E26" s="24"/>
      <c r="F26" s="22"/>
      <c r="G26" s="22"/>
      <c r="H26" s="22"/>
      <c r="I26" s="22"/>
      <c r="J26" s="22"/>
      <c r="K26" s="22"/>
      <c r="L26" s="25"/>
      <c r="M26" s="23"/>
      <c r="N26" s="103"/>
      <c r="O26" s="23"/>
      <c r="P26" s="24"/>
      <c r="Q26" s="105" t="str">
        <f t="shared" si="0"/>
        <v/>
      </c>
      <c r="R26" s="170" t="str">
        <f t="shared" si="1"/>
        <v/>
      </c>
    </row>
    <row r="27" spans="1:18" ht="25.15" customHeight="1" x14ac:dyDescent="0.25">
      <c r="A27" s="140">
        <v>17</v>
      </c>
      <c r="B27" s="22"/>
      <c r="C27" s="22"/>
      <c r="D27" s="23"/>
      <c r="E27" s="24"/>
      <c r="F27" s="22"/>
      <c r="G27" s="22"/>
      <c r="H27" s="22"/>
      <c r="I27" s="22"/>
      <c r="J27" s="22"/>
      <c r="K27" s="22"/>
      <c r="L27" s="25"/>
      <c r="M27" s="23"/>
      <c r="N27" s="103"/>
      <c r="O27" s="23"/>
      <c r="P27" s="24"/>
      <c r="Q27" s="105" t="str">
        <f t="shared" si="0"/>
        <v/>
      </c>
      <c r="R27" s="170" t="str">
        <f t="shared" si="1"/>
        <v/>
      </c>
    </row>
    <row r="28" spans="1:18" ht="25.15" customHeight="1" x14ac:dyDescent="0.25">
      <c r="A28" s="140">
        <v>18</v>
      </c>
      <c r="B28" s="22"/>
      <c r="C28" s="22"/>
      <c r="D28" s="23"/>
      <c r="E28" s="24"/>
      <c r="F28" s="22"/>
      <c r="G28" s="22"/>
      <c r="H28" s="22"/>
      <c r="I28" s="22"/>
      <c r="J28" s="22"/>
      <c r="K28" s="22"/>
      <c r="L28" s="25"/>
      <c r="M28" s="23"/>
      <c r="N28" s="103"/>
      <c r="O28" s="23"/>
      <c r="P28" s="24"/>
      <c r="Q28" s="105" t="str">
        <f t="shared" si="0"/>
        <v/>
      </c>
      <c r="R28" s="170" t="str">
        <f t="shared" si="1"/>
        <v/>
      </c>
    </row>
    <row r="29" spans="1:18" ht="25.15" customHeight="1" x14ac:dyDescent="0.25">
      <c r="A29" s="140">
        <v>19</v>
      </c>
      <c r="B29" s="22"/>
      <c r="C29" s="22"/>
      <c r="D29" s="23"/>
      <c r="E29" s="24"/>
      <c r="F29" s="22"/>
      <c r="G29" s="22"/>
      <c r="H29" s="22"/>
      <c r="I29" s="22"/>
      <c r="J29" s="22"/>
      <c r="K29" s="22"/>
      <c r="L29" s="25"/>
      <c r="M29" s="23"/>
      <c r="N29" s="103"/>
      <c r="O29" s="23"/>
      <c r="P29" s="24"/>
      <c r="Q29" s="105" t="str">
        <f t="shared" si="0"/>
        <v/>
      </c>
      <c r="R29" s="170" t="str">
        <f t="shared" si="1"/>
        <v/>
      </c>
    </row>
    <row r="30" spans="1:18" ht="25.15" customHeight="1" thickBot="1" x14ac:dyDescent="0.3">
      <c r="A30" s="26">
        <v>20</v>
      </c>
      <c r="B30" s="27"/>
      <c r="C30" s="27"/>
      <c r="D30" s="27"/>
      <c r="E30" s="28"/>
      <c r="F30" s="27"/>
      <c r="G30" s="27"/>
      <c r="H30" s="27"/>
      <c r="I30" s="27"/>
      <c r="J30" s="27"/>
      <c r="K30" s="27"/>
      <c r="L30" s="29"/>
      <c r="M30" s="27"/>
      <c r="N30" s="104"/>
      <c r="O30" s="30"/>
      <c r="P30" s="28"/>
      <c r="Q30" s="106" t="str">
        <f t="shared" si="0"/>
        <v/>
      </c>
      <c r="R30" s="171" t="str">
        <f t="shared" si="1"/>
        <v/>
      </c>
    </row>
    <row r="31" spans="1:18" x14ac:dyDescent="0.25">
      <c r="A31" s="31" t="s">
        <v>1</v>
      </c>
      <c r="B31" s="31"/>
      <c r="C31" s="31"/>
      <c r="D31" s="31"/>
      <c r="E31" s="31"/>
      <c r="F31" s="14"/>
      <c r="G31" s="14"/>
      <c r="H31" s="14"/>
      <c r="I31" s="14"/>
      <c r="J31" s="14"/>
      <c r="K31" s="14"/>
      <c r="L31" s="15"/>
      <c r="M31" s="14"/>
      <c r="N31" s="16"/>
      <c r="O31" s="14"/>
      <c r="P31" s="14"/>
      <c r="Q31" s="14"/>
      <c r="R31" s="14"/>
    </row>
    <row r="32" spans="1:18" ht="30.75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5"/>
      <c r="M32" s="14"/>
      <c r="N32" s="16"/>
      <c r="O32" s="14"/>
      <c r="P32" s="14"/>
      <c r="Q32" s="14"/>
      <c r="R32" s="14"/>
    </row>
    <row r="33" spans="1:18" ht="25.15" customHeight="1" x14ac:dyDescent="0.25">
      <c r="A33" s="203" t="s">
        <v>3</v>
      </c>
      <c r="B33" s="203"/>
      <c r="C33" s="221"/>
      <c r="D33" s="221"/>
      <c r="E33" s="221"/>
      <c r="F33" s="219" t="s">
        <v>20</v>
      </c>
      <c r="G33" s="219"/>
      <c r="H33" s="219"/>
      <c r="I33" s="219"/>
      <c r="J33" s="219"/>
      <c r="K33" s="219"/>
      <c r="L33" s="219"/>
      <c r="M33" s="219"/>
      <c r="N33" s="219"/>
      <c r="O33" s="220" t="s">
        <v>19</v>
      </c>
      <c r="P33" s="220"/>
      <c r="Q33" s="220"/>
      <c r="R33" s="220"/>
    </row>
    <row r="34" spans="1:18" ht="25.15" customHeight="1" x14ac:dyDescent="0.25">
      <c r="A34" s="203" t="s">
        <v>4</v>
      </c>
      <c r="B34" s="203"/>
      <c r="C34" s="197"/>
      <c r="D34" s="197"/>
      <c r="E34" s="197"/>
      <c r="F34" s="201"/>
      <c r="G34" s="201"/>
      <c r="H34" s="201"/>
      <c r="I34" s="201"/>
      <c r="J34" s="201"/>
      <c r="K34" s="201"/>
      <c r="L34" s="201"/>
      <c r="M34" s="201"/>
      <c r="N34" s="201"/>
      <c r="O34" s="220"/>
      <c r="P34" s="220"/>
      <c r="Q34" s="220"/>
      <c r="R34" s="220"/>
    </row>
    <row r="35" spans="1:18" ht="25.15" customHeight="1" x14ac:dyDescent="0.25">
      <c r="A35" s="203" t="s">
        <v>9</v>
      </c>
      <c r="B35" s="203"/>
      <c r="C35" s="198"/>
      <c r="D35" s="198"/>
      <c r="E35" s="198"/>
      <c r="F35" s="201"/>
      <c r="G35" s="201"/>
      <c r="H35" s="201"/>
      <c r="I35" s="201"/>
      <c r="J35" s="201"/>
      <c r="K35" s="201"/>
      <c r="L35" s="201"/>
      <c r="M35" s="201"/>
      <c r="N35" s="201"/>
      <c r="O35" s="220"/>
      <c r="P35" s="220"/>
      <c r="Q35" s="220"/>
      <c r="R35" s="220"/>
    </row>
    <row r="36" spans="1:18" ht="25.15" customHeight="1" x14ac:dyDescent="0.25">
      <c r="A36" s="203" t="s">
        <v>5</v>
      </c>
      <c r="B36" s="203"/>
      <c r="C36" s="195"/>
      <c r="D36" s="196"/>
      <c r="E36" s="196"/>
      <c r="F36" s="201"/>
      <c r="G36" s="201"/>
      <c r="H36" s="201"/>
      <c r="I36" s="201"/>
      <c r="J36" s="201"/>
      <c r="K36" s="201"/>
      <c r="L36" s="201"/>
      <c r="M36" s="201"/>
      <c r="N36" s="201"/>
      <c r="O36" s="220"/>
      <c r="P36" s="220"/>
      <c r="Q36" s="220"/>
      <c r="R36" s="220"/>
    </row>
    <row r="37" spans="1:18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5"/>
      <c r="M37" s="14"/>
      <c r="N37" s="16"/>
      <c r="O37" s="14"/>
      <c r="P37" s="14"/>
      <c r="Q37" s="14"/>
      <c r="R37" s="14"/>
    </row>
    <row r="38" spans="1:18" ht="27" customHeight="1" x14ac:dyDescent="0.25">
      <c r="A38" s="18" t="s">
        <v>103</v>
      </c>
      <c r="B38" s="194" t="s">
        <v>151</v>
      </c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4"/>
      <c r="R38" s="14"/>
    </row>
    <row r="39" spans="1:18" x14ac:dyDescent="0.25">
      <c r="A39" s="107" t="s">
        <v>104</v>
      </c>
      <c r="B39" s="14" t="s">
        <v>102</v>
      </c>
      <c r="C39" s="14"/>
      <c r="D39" s="14"/>
      <c r="E39" s="14"/>
      <c r="F39" s="14"/>
      <c r="G39" s="14"/>
      <c r="H39" s="14"/>
      <c r="I39" s="14"/>
      <c r="J39" s="14"/>
      <c r="K39" s="14"/>
      <c r="L39" s="15"/>
      <c r="M39" s="14"/>
      <c r="N39" s="16"/>
      <c r="O39" s="14"/>
      <c r="P39" s="14"/>
      <c r="Q39" s="14"/>
      <c r="R39" s="14"/>
    </row>
    <row r="40" spans="1:18" x14ac:dyDescent="0.25">
      <c r="A40" s="107" t="s">
        <v>105</v>
      </c>
      <c r="B40" s="14" t="s">
        <v>156</v>
      </c>
      <c r="C40" s="14"/>
      <c r="D40" s="14"/>
      <c r="E40" s="14"/>
      <c r="F40" s="14"/>
      <c r="G40" s="14"/>
      <c r="H40" s="14"/>
      <c r="I40" s="14"/>
      <c r="J40" s="14"/>
      <c r="K40" s="14"/>
      <c r="L40" s="15"/>
      <c r="M40" s="14"/>
      <c r="N40" s="16"/>
      <c r="O40" s="14"/>
      <c r="P40" s="14"/>
      <c r="Q40" s="14"/>
      <c r="R40" s="14"/>
    </row>
    <row r="41" spans="1:18" ht="25.15" customHeight="1" x14ac:dyDescent="0.25">
      <c r="A41" s="108" t="s">
        <v>108</v>
      </c>
      <c r="B41" s="189" t="s">
        <v>147</v>
      </c>
      <c r="C41" s="189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9"/>
      <c r="R41" s="19"/>
    </row>
    <row r="42" spans="1:18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16"/>
      <c r="O42" s="14"/>
      <c r="P42" s="14"/>
      <c r="Q42" s="14"/>
      <c r="R42" s="14"/>
    </row>
  </sheetData>
  <sheetProtection algorithmName="SHA-512" hashValue="9h7++D70cQHHW2lYrTUZMW9Qm+qFXyotvcifwErkJAg5vI83e3UUzj07ZrU4LyAdBHOpde8KYJuqV5BgGeN/XQ==" saltValue="s99+DFtRmOtDr8/JHnOBXg==" spinCount="100000" sheet="1"/>
  <mergeCells count="28">
    <mergeCell ref="C5:M5"/>
    <mergeCell ref="A33:B33"/>
    <mergeCell ref="N5:R6"/>
    <mergeCell ref="P7:R7"/>
    <mergeCell ref="A6:M6"/>
    <mergeCell ref="A5:B5"/>
    <mergeCell ref="A8:B8"/>
    <mergeCell ref="A9:A10"/>
    <mergeCell ref="C8:O8"/>
    <mergeCell ref="F33:N33"/>
    <mergeCell ref="O33:R36"/>
    <mergeCell ref="A36:B36"/>
    <mergeCell ref="A34:B34"/>
    <mergeCell ref="A35:B35"/>
    <mergeCell ref="C33:E33"/>
    <mergeCell ref="B41:P41"/>
    <mergeCell ref="M9:R9"/>
    <mergeCell ref="C7:M7"/>
    <mergeCell ref="N7:O7"/>
    <mergeCell ref="B38:P38"/>
    <mergeCell ref="C36:E36"/>
    <mergeCell ref="F9:L9"/>
    <mergeCell ref="C34:E34"/>
    <mergeCell ref="C35:E35"/>
    <mergeCell ref="A7:B7"/>
    <mergeCell ref="B9:E9"/>
    <mergeCell ref="J34:N36"/>
    <mergeCell ref="F34:I36"/>
  </mergeCells>
  <printOptions horizontalCentered="1"/>
  <pageMargins left="0.23622047244094491" right="0.11811023622047245" top="0.35433070866141736" bottom="0.74803149606299213" header="0.31496062992125984" footer="0.31496062992125984"/>
  <pageSetup paperSize="9" scale="87" fitToHeight="2" orientation="landscape" horizontalDpi="300" verticalDpi="300" r:id="rId1"/>
  <headerFooter>
    <oddFooter>&amp;L&amp;9Podpora odborného vzdělávání zaměstnanců II
reg. č. CZ.03.1.52/0.0/0.0/15_021/0000053
&amp;12C&amp;R
 &amp;12S15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6"/>
  <sheetViews>
    <sheetView zoomScale="90" zoomScaleNormal="90" workbookViewId="0">
      <pane ySplit="9" topLeftCell="A28" activePane="bottomLeft" state="frozen"/>
      <selection pane="bottomLeft" activeCell="B11" sqref="B11"/>
    </sheetView>
  </sheetViews>
  <sheetFormatPr defaultColWidth="9.140625" defaultRowHeight="12.75" x14ac:dyDescent="0.25"/>
  <cols>
    <col min="1" max="1" width="4.85546875" style="58" customWidth="1"/>
    <col min="2" max="2" width="30.85546875" style="58" customWidth="1"/>
    <col min="3" max="3" width="33.28515625" style="58" customWidth="1"/>
    <col min="4" max="4" width="30.140625" style="58" customWidth="1"/>
    <col min="5" max="5" width="24.5703125" style="58" customWidth="1"/>
    <col min="6" max="6" width="14" style="58" customWidth="1"/>
    <col min="7" max="7" width="7.85546875" style="58" customWidth="1"/>
    <col min="8" max="9" width="9.140625" style="58" customWidth="1"/>
    <col min="10" max="10" width="3.5703125" style="58" customWidth="1"/>
    <col min="11" max="11" width="8.7109375" style="58" customWidth="1"/>
    <col min="12" max="16384" width="9.140625" style="58"/>
  </cols>
  <sheetData>
    <row r="1" spans="1:11" x14ac:dyDescent="0.2">
      <c r="A1" s="81"/>
    </row>
    <row r="4" spans="1:11" ht="13.5" thickBot="1" x14ac:dyDescent="0.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30" customHeight="1" x14ac:dyDescent="0.25">
      <c r="A5" s="172" t="s">
        <v>170</v>
      </c>
      <c r="B5" s="173"/>
      <c r="C5" s="183" t="str">
        <f>IF('Příloha 1 k dohodě'!C5="","",'Příloha 1 k dohodě'!C5)</f>
        <v/>
      </c>
      <c r="D5" s="254" t="s">
        <v>172</v>
      </c>
      <c r="E5" s="255"/>
      <c r="F5" s="251" t="s">
        <v>48</v>
      </c>
      <c r="G5" s="251"/>
      <c r="H5" s="247"/>
      <c r="I5" s="247"/>
      <c r="J5" s="247"/>
      <c r="K5" s="248"/>
    </row>
    <row r="6" spans="1:11" ht="30" customHeight="1" x14ac:dyDescent="0.25">
      <c r="A6" s="178" t="s">
        <v>26</v>
      </c>
      <c r="B6" s="179"/>
      <c r="C6" s="179"/>
      <c r="D6" s="256"/>
      <c r="E6" s="257"/>
      <c r="F6" s="258" t="s">
        <v>65</v>
      </c>
      <c r="G6" s="258"/>
      <c r="H6" s="259"/>
      <c r="I6" s="260"/>
      <c r="J6" s="260"/>
      <c r="K6" s="261"/>
    </row>
    <row r="7" spans="1:11" ht="30" customHeight="1" x14ac:dyDescent="0.25">
      <c r="A7" s="175" t="s">
        <v>23</v>
      </c>
      <c r="B7" s="176"/>
      <c r="C7" s="176" t="str">
        <f>IF('Příloha 1 k dohodě'!C7="","",'Příloha 1 k dohodě'!C7)</f>
        <v/>
      </c>
      <c r="D7" s="184" t="s">
        <v>173</v>
      </c>
      <c r="E7" s="174" t="str">
        <f>IF('Příloha 1 k dohodě'!P7="","",'Příloha 1 k dohodě'!P7)</f>
        <v/>
      </c>
      <c r="F7" s="258"/>
      <c r="G7" s="258"/>
      <c r="H7" s="262"/>
      <c r="I7" s="263"/>
      <c r="J7" s="263"/>
      <c r="K7" s="264"/>
    </row>
    <row r="8" spans="1:11" ht="30" customHeight="1" thickBot="1" x14ac:dyDescent="0.3">
      <c r="A8" s="180" t="s">
        <v>28</v>
      </c>
      <c r="B8" s="181"/>
      <c r="C8" s="177" t="str">
        <f>IF('Příloha 1 k dohodě'!C8="","",'Příloha 1 k dohodě'!C8)</f>
        <v/>
      </c>
      <c r="D8" s="185" t="s">
        <v>149</v>
      </c>
      <c r="E8" s="115" t="str">
        <f>IF('Příloha 1 k dohodě'!R8="","",'Příloha 1 k dohodě'!R8)</f>
        <v/>
      </c>
      <c r="F8" s="252" t="s">
        <v>27</v>
      </c>
      <c r="G8" s="253"/>
      <c r="H8" s="249"/>
      <c r="I8" s="249"/>
      <c r="J8" s="249"/>
      <c r="K8" s="250"/>
    </row>
    <row r="9" spans="1:11" ht="26.25" customHeight="1" x14ac:dyDescent="0.25">
      <c r="A9" s="116" t="s">
        <v>0</v>
      </c>
      <c r="B9" s="182" t="s">
        <v>44</v>
      </c>
      <c r="C9" s="182" t="s">
        <v>45</v>
      </c>
      <c r="D9" s="182" t="s">
        <v>171</v>
      </c>
      <c r="E9" s="266" t="s">
        <v>174</v>
      </c>
      <c r="F9" s="267"/>
      <c r="G9" s="266" t="s">
        <v>175</v>
      </c>
      <c r="H9" s="268"/>
      <c r="I9" s="268"/>
      <c r="J9" s="268"/>
      <c r="K9" s="269"/>
    </row>
    <row r="10" spans="1:11" ht="42" customHeight="1" x14ac:dyDescent="0.25">
      <c r="A10" s="61">
        <v>1</v>
      </c>
      <c r="B10" s="74"/>
      <c r="C10" s="76"/>
      <c r="D10" s="74"/>
      <c r="E10" s="231"/>
      <c r="F10" s="265"/>
      <c r="G10" s="233"/>
      <c r="H10" s="234"/>
      <c r="I10" s="234"/>
      <c r="J10" s="234"/>
      <c r="K10" s="235"/>
    </row>
    <row r="11" spans="1:11" ht="42" customHeight="1" x14ac:dyDescent="0.25">
      <c r="A11" s="61">
        <v>2</v>
      </c>
      <c r="B11" s="74"/>
      <c r="C11" s="76"/>
      <c r="D11" s="74"/>
      <c r="E11" s="231"/>
      <c r="F11" s="232"/>
      <c r="G11" s="233"/>
      <c r="H11" s="234"/>
      <c r="I11" s="234"/>
      <c r="J11" s="234"/>
      <c r="K11" s="235"/>
    </row>
    <row r="12" spans="1:11" ht="42" customHeight="1" x14ac:dyDescent="0.25">
      <c r="A12" s="61">
        <v>3</v>
      </c>
      <c r="B12" s="74"/>
      <c r="C12" s="76"/>
      <c r="D12" s="74"/>
      <c r="E12" s="231"/>
      <c r="F12" s="232"/>
      <c r="G12" s="233"/>
      <c r="H12" s="234"/>
      <c r="I12" s="234"/>
      <c r="J12" s="234"/>
      <c r="K12" s="235"/>
    </row>
    <row r="13" spans="1:11" ht="42" customHeight="1" x14ac:dyDescent="0.25">
      <c r="A13" s="61">
        <v>4</v>
      </c>
      <c r="B13" s="74"/>
      <c r="C13" s="76"/>
      <c r="D13" s="74"/>
      <c r="E13" s="231"/>
      <c r="F13" s="232"/>
      <c r="G13" s="233"/>
      <c r="H13" s="234"/>
      <c r="I13" s="234"/>
      <c r="J13" s="234"/>
      <c r="K13" s="235"/>
    </row>
    <row r="14" spans="1:11" ht="42" customHeight="1" x14ac:dyDescent="0.25">
      <c r="A14" s="61">
        <v>5</v>
      </c>
      <c r="B14" s="74"/>
      <c r="C14" s="76"/>
      <c r="D14" s="74"/>
      <c r="E14" s="231"/>
      <c r="F14" s="232"/>
      <c r="G14" s="233"/>
      <c r="H14" s="234"/>
      <c r="I14" s="234"/>
      <c r="J14" s="234"/>
      <c r="K14" s="235"/>
    </row>
    <row r="15" spans="1:11" ht="42" customHeight="1" x14ac:dyDescent="0.25">
      <c r="A15" s="61">
        <v>6</v>
      </c>
      <c r="B15" s="74"/>
      <c r="C15" s="76"/>
      <c r="D15" s="74"/>
      <c r="E15" s="231"/>
      <c r="F15" s="232"/>
      <c r="G15" s="233"/>
      <c r="H15" s="234"/>
      <c r="I15" s="234"/>
      <c r="J15" s="234"/>
      <c r="K15" s="235"/>
    </row>
    <row r="16" spans="1:11" ht="42" customHeight="1" x14ac:dyDescent="0.25">
      <c r="A16" s="61">
        <v>7</v>
      </c>
      <c r="B16" s="74"/>
      <c r="C16" s="76"/>
      <c r="D16" s="74"/>
      <c r="E16" s="231"/>
      <c r="F16" s="232"/>
      <c r="G16" s="233"/>
      <c r="H16" s="234"/>
      <c r="I16" s="234"/>
      <c r="J16" s="234"/>
      <c r="K16" s="235"/>
    </row>
    <row r="17" spans="1:11" ht="42" customHeight="1" x14ac:dyDescent="0.25">
      <c r="A17" s="61">
        <v>8</v>
      </c>
      <c r="B17" s="74"/>
      <c r="C17" s="76"/>
      <c r="D17" s="74"/>
      <c r="E17" s="231"/>
      <c r="F17" s="232"/>
      <c r="G17" s="233"/>
      <c r="H17" s="234"/>
      <c r="I17" s="234"/>
      <c r="J17" s="234"/>
      <c r="K17" s="235"/>
    </row>
    <row r="18" spans="1:11" ht="42" customHeight="1" x14ac:dyDescent="0.25">
      <c r="A18" s="61">
        <v>9</v>
      </c>
      <c r="B18" s="74"/>
      <c r="C18" s="76"/>
      <c r="D18" s="74"/>
      <c r="E18" s="231"/>
      <c r="F18" s="232"/>
      <c r="G18" s="233"/>
      <c r="H18" s="234"/>
      <c r="I18" s="234"/>
      <c r="J18" s="234"/>
      <c r="K18" s="235"/>
    </row>
    <row r="19" spans="1:11" ht="42" customHeight="1" x14ac:dyDescent="0.25">
      <c r="A19" s="61">
        <v>10</v>
      </c>
      <c r="B19" s="74"/>
      <c r="C19" s="76"/>
      <c r="D19" s="74"/>
      <c r="E19" s="231"/>
      <c r="F19" s="232"/>
      <c r="G19" s="233"/>
      <c r="H19" s="234"/>
      <c r="I19" s="234"/>
      <c r="J19" s="234"/>
      <c r="K19" s="235"/>
    </row>
    <row r="20" spans="1:11" ht="42" customHeight="1" x14ac:dyDescent="0.25">
      <c r="A20" s="61">
        <v>11</v>
      </c>
      <c r="B20" s="74"/>
      <c r="C20" s="76"/>
      <c r="D20" s="74"/>
      <c r="E20" s="231"/>
      <c r="F20" s="232"/>
      <c r="G20" s="233"/>
      <c r="H20" s="234"/>
      <c r="I20" s="234"/>
      <c r="J20" s="234"/>
      <c r="K20" s="235"/>
    </row>
    <row r="21" spans="1:11" ht="42" customHeight="1" x14ac:dyDescent="0.25">
      <c r="A21" s="61">
        <v>12</v>
      </c>
      <c r="B21" s="74"/>
      <c r="C21" s="76"/>
      <c r="D21" s="74"/>
      <c r="E21" s="231"/>
      <c r="F21" s="232"/>
      <c r="G21" s="233"/>
      <c r="H21" s="234"/>
      <c r="I21" s="234"/>
      <c r="J21" s="234"/>
      <c r="K21" s="235"/>
    </row>
    <row r="22" spans="1:11" ht="42" customHeight="1" x14ac:dyDescent="0.25">
      <c r="A22" s="61">
        <v>13</v>
      </c>
      <c r="B22" s="74"/>
      <c r="C22" s="76"/>
      <c r="D22" s="74"/>
      <c r="E22" s="231"/>
      <c r="F22" s="232"/>
      <c r="G22" s="233"/>
      <c r="H22" s="234"/>
      <c r="I22" s="234"/>
      <c r="J22" s="234"/>
      <c r="K22" s="235"/>
    </row>
    <row r="23" spans="1:11" ht="42" customHeight="1" x14ac:dyDescent="0.25">
      <c r="A23" s="61">
        <v>14</v>
      </c>
      <c r="B23" s="74"/>
      <c r="C23" s="76"/>
      <c r="D23" s="74"/>
      <c r="E23" s="231"/>
      <c r="F23" s="232"/>
      <c r="G23" s="233"/>
      <c r="H23" s="234"/>
      <c r="I23" s="234"/>
      <c r="J23" s="234"/>
      <c r="K23" s="235"/>
    </row>
    <row r="24" spans="1:11" ht="42" customHeight="1" x14ac:dyDescent="0.25">
      <c r="A24" s="61">
        <v>15</v>
      </c>
      <c r="B24" s="74"/>
      <c r="C24" s="76"/>
      <c r="D24" s="74"/>
      <c r="E24" s="231"/>
      <c r="F24" s="232"/>
      <c r="G24" s="233"/>
      <c r="H24" s="234"/>
      <c r="I24" s="234"/>
      <c r="J24" s="234"/>
      <c r="K24" s="235"/>
    </row>
    <row r="25" spans="1:11" ht="42" customHeight="1" x14ac:dyDescent="0.25">
      <c r="A25" s="61">
        <v>16</v>
      </c>
      <c r="B25" s="74"/>
      <c r="C25" s="76"/>
      <c r="D25" s="74"/>
      <c r="E25" s="231"/>
      <c r="F25" s="232"/>
      <c r="G25" s="233"/>
      <c r="H25" s="234"/>
      <c r="I25" s="234"/>
      <c r="J25" s="234"/>
      <c r="K25" s="235"/>
    </row>
    <row r="26" spans="1:11" ht="42" customHeight="1" x14ac:dyDescent="0.25">
      <c r="A26" s="61">
        <v>17</v>
      </c>
      <c r="B26" s="74"/>
      <c r="C26" s="76"/>
      <c r="D26" s="74"/>
      <c r="E26" s="231"/>
      <c r="F26" s="232"/>
      <c r="G26" s="233"/>
      <c r="H26" s="234"/>
      <c r="I26" s="234"/>
      <c r="J26" s="234"/>
      <c r="K26" s="235"/>
    </row>
    <row r="27" spans="1:11" ht="42" customHeight="1" x14ac:dyDescent="0.25">
      <c r="A27" s="61">
        <v>18</v>
      </c>
      <c r="B27" s="74"/>
      <c r="C27" s="76"/>
      <c r="D27" s="74"/>
      <c r="E27" s="231"/>
      <c r="F27" s="232"/>
      <c r="G27" s="233"/>
      <c r="H27" s="234"/>
      <c r="I27" s="234"/>
      <c r="J27" s="234"/>
      <c r="K27" s="235"/>
    </row>
    <row r="28" spans="1:11" ht="42" customHeight="1" x14ac:dyDescent="0.25">
      <c r="A28" s="61">
        <v>19</v>
      </c>
      <c r="B28" s="74"/>
      <c r="C28" s="76"/>
      <c r="D28" s="74"/>
      <c r="E28" s="231"/>
      <c r="F28" s="232"/>
      <c r="G28" s="233"/>
      <c r="H28" s="234"/>
      <c r="I28" s="234"/>
      <c r="J28" s="234"/>
      <c r="K28" s="235"/>
    </row>
    <row r="29" spans="1:11" ht="42" customHeight="1" x14ac:dyDescent="0.25">
      <c r="A29" s="61">
        <v>20</v>
      </c>
      <c r="B29" s="74"/>
      <c r="C29" s="76"/>
      <c r="D29" s="74"/>
      <c r="E29" s="231"/>
      <c r="F29" s="232"/>
      <c r="G29" s="233"/>
      <c r="H29" s="234"/>
      <c r="I29" s="234"/>
      <c r="J29" s="234"/>
      <c r="K29" s="235"/>
    </row>
    <row r="30" spans="1:11" ht="42" customHeight="1" x14ac:dyDescent="0.25">
      <c r="A30" s="61">
        <v>21</v>
      </c>
      <c r="B30" s="74"/>
      <c r="C30" s="76"/>
      <c r="D30" s="74"/>
      <c r="E30" s="231"/>
      <c r="F30" s="232"/>
      <c r="G30" s="233"/>
      <c r="H30" s="234"/>
      <c r="I30" s="234"/>
      <c r="J30" s="234"/>
      <c r="K30" s="235"/>
    </row>
    <row r="31" spans="1:11" ht="42" customHeight="1" x14ac:dyDescent="0.25">
      <c r="A31" s="61">
        <v>22</v>
      </c>
      <c r="B31" s="74"/>
      <c r="C31" s="76"/>
      <c r="D31" s="74"/>
      <c r="E31" s="231"/>
      <c r="F31" s="232"/>
      <c r="G31" s="233"/>
      <c r="H31" s="234"/>
      <c r="I31" s="234"/>
      <c r="J31" s="234"/>
      <c r="K31" s="235"/>
    </row>
    <row r="32" spans="1:11" ht="42" customHeight="1" x14ac:dyDescent="0.25">
      <c r="A32" s="61">
        <v>23</v>
      </c>
      <c r="B32" s="74"/>
      <c r="C32" s="76"/>
      <c r="D32" s="74"/>
      <c r="E32" s="231"/>
      <c r="F32" s="232"/>
      <c r="G32" s="233"/>
      <c r="H32" s="234"/>
      <c r="I32" s="234"/>
      <c r="J32" s="234"/>
      <c r="K32" s="235"/>
    </row>
    <row r="33" spans="1:11" ht="42" customHeight="1" x14ac:dyDescent="0.25">
      <c r="A33" s="61">
        <v>24</v>
      </c>
      <c r="B33" s="74"/>
      <c r="C33" s="76"/>
      <c r="D33" s="74"/>
      <c r="E33" s="231"/>
      <c r="F33" s="232"/>
      <c r="G33" s="233"/>
      <c r="H33" s="234"/>
      <c r="I33" s="234"/>
      <c r="J33" s="234"/>
      <c r="K33" s="235"/>
    </row>
    <row r="34" spans="1:11" ht="42" customHeight="1" x14ac:dyDescent="0.25">
      <c r="A34" s="61">
        <v>25</v>
      </c>
      <c r="B34" s="74"/>
      <c r="C34" s="76"/>
      <c r="D34" s="74"/>
      <c r="E34" s="231"/>
      <c r="F34" s="232"/>
      <c r="G34" s="233"/>
      <c r="H34" s="234"/>
      <c r="I34" s="234"/>
      <c r="J34" s="234"/>
      <c r="K34" s="235"/>
    </row>
    <row r="35" spans="1:11" ht="42" customHeight="1" x14ac:dyDescent="0.25">
      <c r="A35" s="61">
        <v>26</v>
      </c>
      <c r="B35" s="74"/>
      <c r="C35" s="76"/>
      <c r="D35" s="74"/>
      <c r="E35" s="231"/>
      <c r="F35" s="232"/>
      <c r="G35" s="233"/>
      <c r="H35" s="234"/>
      <c r="I35" s="234"/>
      <c r="J35" s="234"/>
      <c r="K35" s="235"/>
    </row>
    <row r="36" spans="1:11" ht="42" customHeight="1" x14ac:dyDescent="0.25">
      <c r="A36" s="61">
        <v>27</v>
      </c>
      <c r="B36" s="74"/>
      <c r="C36" s="76"/>
      <c r="D36" s="74"/>
      <c r="E36" s="231"/>
      <c r="F36" s="232"/>
      <c r="G36" s="233"/>
      <c r="H36" s="234"/>
      <c r="I36" s="234"/>
      <c r="J36" s="234"/>
      <c r="K36" s="235"/>
    </row>
    <row r="37" spans="1:11" ht="42" customHeight="1" x14ac:dyDescent="0.25">
      <c r="A37" s="61">
        <v>28</v>
      </c>
      <c r="B37" s="74"/>
      <c r="C37" s="76"/>
      <c r="D37" s="74"/>
      <c r="E37" s="231"/>
      <c r="F37" s="232"/>
      <c r="G37" s="233"/>
      <c r="H37" s="234"/>
      <c r="I37" s="234"/>
      <c r="J37" s="234"/>
      <c r="K37" s="235"/>
    </row>
    <row r="38" spans="1:11" ht="42" customHeight="1" x14ac:dyDescent="0.25">
      <c r="A38" s="61">
        <v>29</v>
      </c>
      <c r="B38" s="74"/>
      <c r="C38" s="76"/>
      <c r="D38" s="74"/>
      <c r="E38" s="231"/>
      <c r="F38" s="232"/>
      <c r="G38" s="233"/>
      <c r="H38" s="234"/>
      <c r="I38" s="234"/>
      <c r="J38" s="234"/>
      <c r="K38" s="235"/>
    </row>
    <row r="39" spans="1:11" ht="42" customHeight="1" thickBot="1" x14ac:dyDescent="0.3">
      <c r="A39" s="62">
        <v>30</v>
      </c>
      <c r="B39" s="75"/>
      <c r="C39" s="77"/>
      <c r="D39" s="75"/>
      <c r="E39" s="238"/>
      <c r="F39" s="239"/>
      <c r="G39" s="240"/>
      <c r="H39" s="241"/>
      <c r="I39" s="241"/>
      <c r="J39" s="241"/>
      <c r="K39" s="242"/>
    </row>
    <row r="40" spans="1:11" x14ac:dyDescent="0.25">
      <c r="A40" s="245" t="s">
        <v>1</v>
      </c>
      <c r="B40" s="245"/>
      <c r="C40" s="245"/>
      <c r="D40" s="245"/>
      <c r="E40" s="245"/>
      <c r="F40" s="245"/>
      <c r="G40" s="245"/>
      <c r="H40" s="245"/>
      <c r="I40" s="245"/>
      <c r="J40" s="245"/>
      <c r="K40" s="245"/>
    </row>
    <row r="41" spans="1:11" ht="72" customHeight="1" x14ac:dyDescent="0.25">
      <c r="A41" s="236" t="s">
        <v>179</v>
      </c>
      <c r="B41" s="237"/>
      <c r="C41" s="237"/>
      <c r="D41" s="237"/>
      <c r="E41" s="237"/>
      <c r="F41" s="237"/>
      <c r="G41" s="237"/>
      <c r="H41" s="237"/>
      <c r="I41" s="237"/>
      <c r="J41" s="237"/>
      <c r="K41" s="237"/>
    </row>
    <row r="42" spans="1:11" ht="14.25" hidden="1" x14ac:dyDescent="0.25">
      <c r="A42" s="117"/>
      <c r="B42" s="245"/>
      <c r="C42" s="245"/>
      <c r="D42" s="245"/>
      <c r="E42" s="245"/>
      <c r="F42" s="245"/>
      <c r="G42" s="245"/>
      <c r="H42" s="245"/>
      <c r="I42" s="245"/>
      <c r="J42" s="245"/>
      <c r="K42" s="245"/>
    </row>
    <row r="43" spans="1:11" s="118" customFormat="1" ht="25.15" customHeight="1" x14ac:dyDescent="0.25">
      <c r="A43" s="203" t="s">
        <v>3</v>
      </c>
      <c r="B43" s="203"/>
      <c r="C43" s="244" t="str">
        <f>IF('Příloha 1 k dohodě'!C33="","",'Příloha 1 k dohodě'!C33)</f>
        <v/>
      </c>
      <c r="D43" s="244"/>
      <c r="E43" s="246" t="s">
        <v>20</v>
      </c>
      <c r="F43" s="246"/>
      <c r="G43" s="246"/>
      <c r="H43" s="220" t="s">
        <v>19</v>
      </c>
      <c r="I43" s="220"/>
      <c r="J43" s="220"/>
      <c r="K43" s="220"/>
    </row>
    <row r="44" spans="1:11" s="118" customFormat="1" ht="25.15" customHeight="1" x14ac:dyDescent="0.25">
      <c r="A44" s="203" t="s">
        <v>4</v>
      </c>
      <c r="B44" s="203"/>
      <c r="C44" s="244" t="str">
        <f>IF('Příloha 1 k dohodě'!C34="","",'Příloha 1 k dohodě'!C34)</f>
        <v/>
      </c>
      <c r="D44" s="244"/>
      <c r="E44" s="222" t="str">
        <f>IF('Příloha 1 k dohodě'!F34="","",'Příloha 1 k dohodě'!F34)</f>
        <v/>
      </c>
      <c r="F44" s="225" t="str">
        <f>IF('Příloha 1 k dohodě'!J34="","",'Příloha 1 k dohodě'!J34)</f>
        <v/>
      </c>
      <c r="G44" s="226"/>
      <c r="H44" s="220"/>
      <c r="I44" s="220"/>
      <c r="J44" s="220"/>
      <c r="K44" s="220"/>
    </row>
    <row r="45" spans="1:11" s="118" customFormat="1" ht="25.15" customHeight="1" x14ac:dyDescent="0.25">
      <c r="A45" s="203" t="s">
        <v>29</v>
      </c>
      <c r="B45" s="203"/>
      <c r="C45" s="243" t="str">
        <f>IF('Příloha 1 k dohodě'!C35="","",'Příloha 1 k dohodě'!C35)</f>
        <v/>
      </c>
      <c r="D45" s="243"/>
      <c r="E45" s="223"/>
      <c r="F45" s="227"/>
      <c r="G45" s="228"/>
      <c r="H45" s="220"/>
      <c r="I45" s="220"/>
      <c r="J45" s="220"/>
      <c r="K45" s="220"/>
    </row>
    <row r="46" spans="1:11" s="118" customFormat="1" ht="25.15" customHeight="1" x14ac:dyDescent="0.25">
      <c r="A46" s="203" t="s">
        <v>5</v>
      </c>
      <c r="B46" s="203"/>
      <c r="C46" s="244" t="str">
        <f>IF('Příloha 1 k dohodě'!C36="","",'Příloha 1 k dohodě'!C36)</f>
        <v/>
      </c>
      <c r="D46" s="244"/>
      <c r="E46" s="224"/>
      <c r="F46" s="229"/>
      <c r="G46" s="230"/>
      <c r="H46" s="220"/>
      <c r="I46" s="220"/>
      <c r="J46" s="220"/>
      <c r="K46" s="220"/>
    </row>
  </sheetData>
  <mergeCells count="84">
    <mergeCell ref="E10:F10"/>
    <mergeCell ref="G10:K10"/>
    <mergeCell ref="E9:F9"/>
    <mergeCell ref="G9:K9"/>
    <mergeCell ref="E11:F11"/>
    <mergeCell ref="G11:K11"/>
    <mergeCell ref="H5:K5"/>
    <mergeCell ref="H8:K8"/>
    <mergeCell ref="F5:G5"/>
    <mergeCell ref="F8:G8"/>
    <mergeCell ref="D5:E6"/>
    <mergeCell ref="F6:G7"/>
    <mergeCell ref="H6:K7"/>
    <mergeCell ref="E31:F31"/>
    <mergeCell ref="G31:K31"/>
    <mergeCell ref="E32:F32"/>
    <mergeCell ref="G32:K32"/>
    <mergeCell ref="E43:G43"/>
    <mergeCell ref="E33:F33"/>
    <mergeCell ref="G33:K33"/>
    <mergeCell ref="E34:F34"/>
    <mergeCell ref="G34:K34"/>
    <mergeCell ref="E35:F35"/>
    <mergeCell ref="G35:K35"/>
    <mergeCell ref="C46:D46"/>
    <mergeCell ref="A45:B45"/>
    <mergeCell ref="A43:B43"/>
    <mergeCell ref="A44:B44"/>
    <mergeCell ref="A46:B46"/>
    <mergeCell ref="C43:D43"/>
    <mergeCell ref="G12:K12"/>
    <mergeCell ref="E13:F13"/>
    <mergeCell ref="E14:F14"/>
    <mergeCell ref="G14:K14"/>
    <mergeCell ref="G13:K13"/>
    <mergeCell ref="E12:F12"/>
    <mergeCell ref="E15:F15"/>
    <mergeCell ref="G15:K15"/>
    <mergeCell ref="E16:F16"/>
    <mergeCell ref="G16:K16"/>
    <mergeCell ref="E17:F17"/>
    <mergeCell ref="G17:K17"/>
    <mergeCell ref="E18:F18"/>
    <mergeCell ref="G18:K18"/>
    <mergeCell ref="E19:F19"/>
    <mergeCell ref="G19:K19"/>
    <mergeCell ref="E20:F20"/>
    <mergeCell ref="G20:K20"/>
    <mergeCell ref="E21:F21"/>
    <mergeCell ref="G21:K21"/>
    <mergeCell ref="E22:F22"/>
    <mergeCell ref="G22:K22"/>
    <mergeCell ref="E23:F23"/>
    <mergeCell ref="G23:K23"/>
    <mergeCell ref="E24:F24"/>
    <mergeCell ref="G24:K24"/>
    <mergeCell ref="E29:F29"/>
    <mergeCell ref="G29:K29"/>
    <mergeCell ref="E30:F30"/>
    <mergeCell ref="G30:K30"/>
    <mergeCell ref="G25:K25"/>
    <mergeCell ref="E26:F26"/>
    <mergeCell ref="G26:K26"/>
    <mergeCell ref="E28:F28"/>
    <mergeCell ref="G28:K28"/>
    <mergeCell ref="E27:F27"/>
    <mergeCell ref="G27:K27"/>
    <mergeCell ref="E25:F25"/>
    <mergeCell ref="E44:E46"/>
    <mergeCell ref="F44:G46"/>
    <mergeCell ref="E36:F36"/>
    <mergeCell ref="G36:K36"/>
    <mergeCell ref="A41:K41"/>
    <mergeCell ref="E37:F37"/>
    <mergeCell ref="G37:K37"/>
    <mergeCell ref="E38:F38"/>
    <mergeCell ref="G38:K38"/>
    <mergeCell ref="E39:F39"/>
    <mergeCell ref="G39:K39"/>
    <mergeCell ref="C45:D45"/>
    <mergeCell ref="C44:D44"/>
    <mergeCell ref="H43:K46"/>
    <mergeCell ref="A40:K40"/>
    <mergeCell ref="B42:K42"/>
  </mergeCells>
  <phoneticPr fontId="40" type="noConversion"/>
  <printOptions horizontalCentered="1"/>
  <pageMargins left="0.25" right="0.25" top="0.75" bottom="0.75" header="0.3" footer="0.3"/>
  <pageSetup paperSize="9" scale="85" fitToHeight="3" orientation="landscape" horizontalDpi="4294967293" r:id="rId1"/>
  <headerFooter>
    <oddFooter>&amp;L&amp;9Podpora odborného vzdělávání zaměstnanců II
reg. č. CZ.03.1.52/0.0/0.0/15_021/0000053
&amp;12C&amp;R&amp;12S15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D427FE-3C8C-4879-85A4-96485BAAF986}">
          <x14:formula1>
            <xm:f>List1!$A$1:$A$3</xm:f>
          </x14:formula1>
          <xm:sqref>G10:K39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52"/>
  <sheetViews>
    <sheetView workbookViewId="0">
      <pane ySplit="14" topLeftCell="A45" activePane="bottomLeft" state="frozen"/>
      <selection pane="bottomLeft" activeCell="A46" sqref="A46:T46"/>
    </sheetView>
  </sheetViews>
  <sheetFormatPr defaultColWidth="9.140625" defaultRowHeight="14.25" x14ac:dyDescent="0.25"/>
  <cols>
    <col min="1" max="1" width="4.42578125" style="34" customWidth="1"/>
    <col min="2" max="3" width="16.140625" style="34" customWidth="1"/>
    <col min="4" max="4" width="5.7109375" style="34" customWidth="1"/>
    <col min="5" max="5" width="10.140625" style="34" bestFit="1" customWidth="1"/>
    <col min="6" max="6" width="14" style="34" customWidth="1"/>
    <col min="7" max="7" width="11.42578125" style="35" customWidth="1"/>
    <col min="8" max="8" width="10.5703125" style="34" customWidth="1"/>
    <col min="9" max="9" width="11.42578125" style="34" customWidth="1"/>
    <col min="10" max="11" width="14.140625" style="34" customWidth="1"/>
    <col min="12" max="12" width="10.7109375" style="34" hidden="1" customWidth="1"/>
    <col min="13" max="13" width="14.140625" style="35" hidden="1" customWidth="1"/>
    <col min="14" max="14" width="14.140625" style="34" hidden="1" customWidth="1"/>
    <col min="15" max="15" width="12.7109375" style="34" hidden="1" customWidth="1"/>
    <col min="16" max="16" width="9" style="34" bestFit="1" customWidth="1"/>
    <col min="17" max="17" width="14.42578125" style="34" customWidth="1"/>
    <col min="18" max="18" width="17.85546875" style="35" customWidth="1"/>
    <col min="19" max="19" width="12.42578125" style="34" customWidth="1"/>
    <col min="20" max="20" width="14.85546875" style="34" customWidth="1"/>
    <col min="21" max="16384" width="9.140625" style="34"/>
  </cols>
  <sheetData>
    <row r="1" spans="1:30" x14ac:dyDescent="0.25">
      <c r="L1" s="288" t="s">
        <v>53</v>
      </c>
      <c r="M1" s="288"/>
      <c r="N1" s="288"/>
      <c r="O1" s="288"/>
    </row>
    <row r="2" spans="1:30" x14ac:dyDescent="0.25">
      <c r="L2" s="288"/>
      <c r="M2" s="288"/>
      <c r="N2" s="288"/>
      <c r="O2" s="288"/>
    </row>
    <row r="3" spans="1:30" ht="15" thickBot="1" x14ac:dyDescent="0.3">
      <c r="L3" s="289"/>
      <c r="M3" s="289"/>
      <c r="N3" s="289"/>
      <c r="O3" s="289"/>
    </row>
    <row r="4" spans="1:30" ht="25.15" customHeight="1" x14ac:dyDescent="0.25">
      <c r="A4" s="297" t="s">
        <v>25</v>
      </c>
      <c r="B4" s="298"/>
      <c r="C4" s="298"/>
      <c r="D4" s="298"/>
      <c r="E4" s="301" t="str">
        <f>IF('Příloha 1 k dohodě'!C5="","",'Příloha 1 k dohodě'!C5)</f>
        <v/>
      </c>
      <c r="F4" s="301"/>
      <c r="G4" s="301"/>
      <c r="H4" s="301"/>
      <c r="I4" s="301"/>
      <c r="J4" s="301"/>
      <c r="K4" s="302" t="s">
        <v>11</v>
      </c>
      <c r="L4" s="302"/>
      <c r="M4" s="302"/>
      <c r="N4" s="302"/>
      <c r="O4" s="302"/>
      <c r="P4" s="302"/>
      <c r="Q4" s="302"/>
      <c r="R4" s="302"/>
      <c r="S4" s="302"/>
      <c r="T4" s="303"/>
    </row>
    <row r="5" spans="1:30" ht="25.15" customHeight="1" x14ac:dyDescent="0.25">
      <c r="A5" s="304" t="s">
        <v>30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305"/>
      <c r="Q5" s="305"/>
      <c r="R5" s="305"/>
      <c r="S5" s="36" t="s">
        <v>148</v>
      </c>
      <c r="T5" s="109"/>
    </row>
    <row r="6" spans="1:30" ht="25.15" customHeight="1" x14ac:dyDescent="0.25">
      <c r="A6" s="299" t="s">
        <v>31</v>
      </c>
      <c r="B6" s="300"/>
      <c r="C6" s="300"/>
      <c r="D6" s="300"/>
      <c r="E6" s="317" t="str">
        <f>IF('Příloha 1 k dohodě'!C7="","",'Příloha 1 k dohodě'!C7)</f>
        <v/>
      </c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6" t="s">
        <v>8</v>
      </c>
      <c r="T6" s="142" t="str">
        <f>IF('Příloha 1 k dohodě'!P7="","",'Příloha 1 k dohodě'!P7)</f>
        <v/>
      </c>
    </row>
    <row r="7" spans="1:30" ht="25.15" customHeight="1" thickBot="1" x14ac:dyDescent="0.3">
      <c r="A7" s="294" t="s">
        <v>28</v>
      </c>
      <c r="B7" s="295"/>
      <c r="C7" s="295"/>
      <c r="D7" s="295"/>
      <c r="E7" s="318" t="str">
        <f>IF('Příloha 1 k dohodě'!C8="","",'Příloha 1 k dohodě'!C8)</f>
        <v/>
      </c>
      <c r="F7" s="318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110" t="s">
        <v>149</v>
      </c>
      <c r="T7" s="143" t="str">
        <f>IF('Příloha 1 k dohodě'!R8="","",'Příloha 1 k dohodě'!R8)</f>
        <v/>
      </c>
    </row>
    <row r="8" spans="1:30" ht="16.5" customHeight="1" x14ac:dyDescent="0.25">
      <c r="A8" s="315" t="s">
        <v>0</v>
      </c>
      <c r="B8" s="291" t="s">
        <v>6</v>
      </c>
      <c r="C8" s="291" t="s">
        <v>7</v>
      </c>
      <c r="D8" s="291" t="s">
        <v>120</v>
      </c>
      <c r="E8" s="291" t="s">
        <v>24</v>
      </c>
      <c r="F8" s="291" t="s">
        <v>129</v>
      </c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2"/>
      <c r="S8" s="291"/>
      <c r="T8" s="293"/>
      <c r="U8" s="37"/>
      <c r="V8" s="37"/>
      <c r="W8" s="37"/>
      <c r="X8" s="37"/>
      <c r="Y8" s="37"/>
      <c r="Z8" s="37"/>
      <c r="AA8" s="37"/>
      <c r="AB8" s="38"/>
      <c r="AC8" s="38"/>
    </row>
    <row r="9" spans="1:30" ht="16.5" customHeight="1" x14ac:dyDescent="0.2">
      <c r="A9" s="316"/>
      <c r="B9" s="296"/>
      <c r="C9" s="296"/>
      <c r="D9" s="296"/>
      <c r="E9" s="296"/>
      <c r="F9" s="296" t="s">
        <v>32</v>
      </c>
      <c r="G9" s="296" t="s">
        <v>130</v>
      </c>
      <c r="H9" s="296" t="s">
        <v>131</v>
      </c>
      <c r="I9" s="296" t="s">
        <v>132</v>
      </c>
      <c r="J9" s="296" t="s">
        <v>133</v>
      </c>
      <c r="K9" s="296" t="s">
        <v>134</v>
      </c>
      <c r="L9" s="122" t="s">
        <v>54</v>
      </c>
      <c r="M9" s="39" t="s">
        <v>57</v>
      </c>
      <c r="N9" s="40" t="s">
        <v>49</v>
      </c>
      <c r="O9" s="40" t="s">
        <v>52</v>
      </c>
      <c r="P9" s="296" t="s">
        <v>135</v>
      </c>
      <c r="Q9" s="310" t="s">
        <v>50</v>
      </c>
      <c r="R9" s="126" t="s">
        <v>46</v>
      </c>
      <c r="S9" s="308" t="s">
        <v>136</v>
      </c>
      <c r="T9" s="309"/>
      <c r="U9" s="37"/>
      <c r="V9" s="37"/>
      <c r="W9" s="37"/>
      <c r="X9" s="37"/>
      <c r="Y9" s="37"/>
      <c r="Z9" s="37"/>
      <c r="AA9" s="37"/>
      <c r="AB9" s="37"/>
      <c r="AC9" s="38"/>
      <c r="AD9" s="38"/>
    </row>
    <row r="10" spans="1:30" ht="17.25" customHeight="1" x14ac:dyDescent="0.25">
      <c r="A10" s="316"/>
      <c r="B10" s="296"/>
      <c r="C10" s="296"/>
      <c r="D10" s="296"/>
      <c r="E10" s="296"/>
      <c r="F10" s="296"/>
      <c r="G10" s="296"/>
      <c r="H10" s="296"/>
      <c r="I10" s="296"/>
      <c r="J10" s="296"/>
      <c r="K10" s="296"/>
      <c r="L10" s="41">
        <v>0.33800000000000002</v>
      </c>
      <c r="M10" s="39"/>
      <c r="N10" s="40"/>
      <c r="O10" s="40"/>
      <c r="P10" s="296"/>
      <c r="Q10" s="310"/>
      <c r="R10" s="127">
        <v>198</v>
      </c>
      <c r="S10" s="308"/>
      <c r="T10" s="309"/>
      <c r="U10" s="37"/>
      <c r="V10" s="37"/>
      <c r="W10" s="37"/>
      <c r="X10" s="37"/>
      <c r="Y10" s="37"/>
      <c r="Z10" s="37"/>
      <c r="AA10" s="37"/>
      <c r="AB10" s="37"/>
      <c r="AC10" s="38"/>
      <c r="AD10" s="38"/>
    </row>
    <row r="11" spans="1:30" ht="17.25" customHeight="1" x14ac:dyDescent="0.25">
      <c r="A11" s="31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41"/>
      <c r="M11" s="39"/>
      <c r="N11" s="40"/>
      <c r="O11" s="40"/>
      <c r="P11" s="296"/>
      <c r="Q11" s="124">
        <v>1</v>
      </c>
      <c r="R11" s="128" t="s">
        <v>55</v>
      </c>
      <c r="S11" s="308"/>
      <c r="T11" s="309"/>
      <c r="U11" s="37"/>
      <c r="V11" s="37"/>
      <c r="W11" s="37"/>
      <c r="X11" s="37"/>
      <c r="Y11" s="37"/>
      <c r="Z11" s="37"/>
      <c r="AA11" s="37"/>
      <c r="AB11" s="37"/>
      <c r="AC11" s="38"/>
      <c r="AD11" s="38"/>
    </row>
    <row r="12" spans="1:30" ht="17.25" customHeight="1" x14ac:dyDescent="0.25">
      <c r="A12" s="316"/>
      <c r="B12" s="296"/>
      <c r="C12" s="296"/>
      <c r="D12" s="296"/>
      <c r="E12" s="296"/>
      <c r="F12" s="296"/>
      <c r="G12" s="296"/>
      <c r="H12" s="296"/>
      <c r="I12" s="296"/>
      <c r="J12" s="296"/>
      <c r="K12" s="296"/>
      <c r="L12" s="41"/>
      <c r="M12" s="39"/>
      <c r="N12" s="40"/>
      <c r="O12" s="40"/>
      <c r="P12" s="296"/>
      <c r="Q12" s="311" t="s">
        <v>119</v>
      </c>
      <c r="R12" s="129">
        <v>33000</v>
      </c>
      <c r="S12" s="308"/>
      <c r="T12" s="309"/>
      <c r="U12" s="37"/>
      <c r="V12" s="37"/>
      <c r="W12" s="37"/>
      <c r="X12" s="37"/>
      <c r="Y12" s="37"/>
      <c r="Z12" s="37"/>
      <c r="AA12" s="37"/>
      <c r="AB12" s="37"/>
      <c r="AC12" s="38"/>
      <c r="AD12" s="38"/>
    </row>
    <row r="13" spans="1:30" ht="17.25" customHeight="1" x14ac:dyDescent="0.25">
      <c r="A13" s="316"/>
      <c r="B13" s="296"/>
      <c r="C13" s="296"/>
      <c r="D13" s="296"/>
      <c r="E13" s="296"/>
      <c r="F13" s="296"/>
      <c r="G13" s="296"/>
      <c r="H13" s="296"/>
      <c r="I13" s="296"/>
      <c r="J13" s="296"/>
      <c r="K13" s="296"/>
      <c r="L13" s="41"/>
      <c r="M13" s="39"/>
      <c r="N13" s="40"/>
      <c r="O13" s="40"/>
      <c r="P13" s="296"/>
      <c r="Q13" s="312"/>
      <c r="R13" s="130" t="s">
        <v>47</v>
      </c>
      <c r="S13" s="308"/>
      <c r="T13" s="309"/>
      <c r="U13" s="37"/>
      <c r="V13" s="37"/>
      <c r="W13" s="37"/>
      <c r="X13" s="37"/>
      <c r="Y13" s="37"/>
      <c r="Z13" s="37"/>
      <c r="AA13" s="37"/>
      <c r="AB13" s="37"/>
      <c r="AC13" s="38"/>
      <c r="AD13" s="38"/>
    </row>
    <row r="14" spans="1:30" ht="28.9" customHeight="1" x14ac:dyDescent="0.2">
      <c r="A14" s="316"/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122" t="s">
        <v>51</v>
      </c>
      <c r="M14" s="39"/>
      <c r="N14" s="40"/>
      <c r="O14" s="40"/>
      <c r="P14" s="296"/>
      <c r="Q14" s="313"/>
      <c r="R14" s="125" t="s">
        <v>152</v>
      </c>
      <c r="S14" s="42" t="s">
        <v>33</v>
      </c>
      <c r="T14" s="43" t="s">
        <v>34</v>
      </c>
      <c r="U14" s="37"/>
      <c r="V14" s="37"/>
      <c r="W14" s="37"/>
      <c r="X14" s="37"/>
      <c r="Y14" s="37"/>
      <c r="Z14" s="37"/>
      <c r="AA14" s="37"/>
      <c r="AB14" s="37"/>
      <c r="AC14" s="38"/>
      <c r="AD14" s="38"/>
    </row>
    <row r="15" spans="1:30" ht="25.15" customHeight="1" x14ac:dyDescent="0.25">
      <c r="A15" s="44">
        <v>1</v>
      </c>
      <c r="B15" s="144" t="str">
        <f>IF('Příloha 1 k dohodě'!B11="","",'Příloha 1 k dohodě'!B11)</f>
        <v/>
      </c>
      <c r="C15" s="144" t="str">
        <f>IF('Příloha 1 k dohodě'!C11="","",'Příloha 1 k dohodě'!C11)</f>
        <v/>
      </c>
      <c r="D15" s="144" t="str">
        <f>IF('Příloha 1 k dohodě'!D11="","",'Příloha 1 k dohodě'!D11)</f>
        <v/>
      </c>
      <c r="E15" s="145" t="str">
        <f>IF('Příloha 1 k dohodě'!E11="","",'Příloha 1 k dohodě'!E11)</f>
        <v/>
      </c>
      <c r="F15" s="45"/>
      <c r="G15" s="46"/>
      <c r="H15" s="47"/>
      <c r="I15" s="150">
        <f>F15*G15+H15</f>
        <v>0</v>
      </c>
      <c r="J15" s="150">
        <f>I15*$L$10</f>
        <v>0</v>
      </c>
      <c r="K15" s="151">
        <f>SUM(I15:J15)</f>
        <v>0</v>
      </c>
      <c r="L15" s="151">
        <f t="shared" ref="L15:L34" si="0">P15*$R$12</f>
        <v>0</v>
      </c>
      <c r="M15" s="150">
        <f>IF(ISERROR(K15/F15),0,K15/F15)</f>
        <v>0</v>
      </c>
      <c r="N15" s="152">
        <f>IF(M15&gt;$R$10,$R$10*$Q$11,M15*$Q$11)</f>
        <v>0</v>
      </c>
      <c r="O15" s="150">
        <f t="shared" ref="O15" si="1">IF(N15&gt;$R$10,$R$10*F15,N15*F15)</f>
        <v>0</v>
      </c>
      <c r="P15" s="153">
        <f>IF('Příloha 1 k dohodě'!N11="",0,'Příloha 1 k dohodě'!N11)</f>
        <v>0</v>
      </c>
      <c r="Q15" s="154">
        <f>IF(P15="",0,IF(O15&gt;L15,L15,O15))</f>
        <v>0</v>
      </c>
      <c r="R15" s="151">
        <f>IF(P15="",0,IF(O15&gt;L15,L15,O15))</f>
        <v>0</v>
      </c>
      <c r="S15" s="45"/>
      <c r="T15" s="48"/>
      <c r="U15" s="37"/>
      <c r="V15" s="37"/>
      <c r="W15" s="37"/>
      <c r="X15" s="37"/>
      <c r="Y15" s="37"/>
      <c r="Z15" s="37"/>
      <c r="AA15" s="37"/>
      <c r="AB15" s="37"/>
      <c r="AC15" s="38"/>
      <c r="AD15" s="38"/>
    </row>
    <row r="16" spans="1:30" ht="25.15" customHeight="1" x14ac:dyDescent="0.25">
      <c r="A16" s="44">
        <v>2</v>
      </c>
      <c r="B16" s="144" t="str">
        <f>IF('Příloha 1 k dohodě'!B12="","",'Příloha 1 k dohodě'!B12)</f>
        <v/>
      </c>
      <c r="C16" s="144" t="str">
        <f>IF('Příloha 1 k dohodě'!C12="","",'Příloha 1 k dohodě'!C12)</f>
        <v/>
      </c>
      <c r="D16" s="144" t="str">
        <f>IF('Příloha 1 k dohodě'!D12="","",'Příloha 1 k dohodě'!D12)</f>
        <v/>
      </c>
      <c r="E16" s="145" t="str">
        <f>IF('Příloha 1 k dohodě'!E12="","",'Příloha 1 k dohodě'!E12)</f>
        <v/>
      </c>
      <c r="F16" s="45"/>
      <c r="G16" s="46"/>
      <c r="H16" s="47"/>
      <c r="I16" s="150">
        <f t="shared" ref="I16:I34" si="2">F16*G16+H16</f>
        <v>0</v>
      </c>
      <c r="J16" s="150">
        <f t="shared" ref="J16:J34" si="3">I16*$L$10</f>
        <v>0</v>
      </c>
      <c r="K16" s="151">
        <f t="shared" ref="K16:K25" si="4">SUM(I16:J16)</f>
        <v>0</v>
      </c>
      <c r="L16" s="151">
        <f t="shared" si="0"/>
        <v>0</v>
      </c>
      <c r="M16" s="150">
        <f>IF(ISERROR(K16/F16),0,K16/F16)</f>
        <v>0</v>
      </c>
      <c r="N16" s="152">
        <f>IF(M16&gt;$R$10,$R$10*$Q$11,M16*$Q$11)</f>
        <v>0</v>
      </c>
      <c r="O16" s="150">
        <f>IF(N16&gt;$R$10,$R$10*F16,N16*F16)</f>
        <v>0</v>
      </c>
      <c r="P16" s="153">
        <f>IF('Příloha 1 k dohodě'!N12="",0,'Příloha 1 k dohodě'!N12)</f>
        <v>0</v>
      </c>
      <c r="Q16" s="154">
        <f t="shared" ref="Q16:Q34" si="5">IF(P16="",0,IF(O16&gt;L16,L16,O16))</f>
        <v>0</v>
      </c>
      <c r="R16" s="151">
        <f t="shared" ref="R16:R34" si="6">IF(P16="",0,IF(O16&gt;L16,L16,O16))</f>
        <v>0</v>
      </c>
      <c r="S16" s="45"/>
      <c r="T16" s="48"/>
      <c r="U16" s="37"/>
      <c r="V16" s="37"/>
      <c r="W16" s="37"/>
      <c r="X16" s="37"/>
      <c r="Y16" s="37"/>
      <c r="Z16" s="37"/>
      <c r="AA16" s="37"/>
      <c r="AB16" s="37"/>
      <c r="AC16" s="38"/>
      <c r="AD16" s="38"/>
    </row>
    <row r="17" spans="1:30" ht="25.15" customHeight="1" x14ac:dyDescent="0.25">
      <c r="A17" s="44">
        <v>3</v>
      </c>
      <c r="B17" s="144" t="str">
        <f>IF('Příloha 1 k dohodě'!B13="","",'Příloha 1 k dohodě'!B13)</f>
        <v/>
      </c>
      <c r="C17" s="144" t="str">
        <f>IF('Příloha 1 k dohodě'!C13="","",'Příloha 1 k dohodě'!C13)</f>
        <v/>
      </c>
      <c r="D17" s="144" t="str">
        <f>IF('Příloha 1 k dohodě'!D13="","",'Příloha 1 k dohodě'!D13)</f>
        <v/>
      </c>
      <c r="E17" s="145" t="str">
        <f>IF('Příloha 1 k dohodě'!E13="","",'Příloha 1 k dohodě'!E13)</f>
        <v/>
      </c>
      <c r="F17" s="45"/>
      <c r="G17" s="46"/>
      <c r="H17" s="47"/>
      <c r="I17" s="150">
        <f t="shared" si="2"/>
        <v>0</v>
      </c>
      <c r="J17" s="150">
        <f t="shared" si="3"/>
        <v>0</v>
      </c>
      <c r="K17" s="151">
        <f t="shared" si="4"/>
        <v>0</v>
      </c>
      <c r="L17" s="151">
        <f t="shared" si="0"/>
        <v>0</v>
      </c>
      <c r="M17" s="150">
        <f t="shared" ref="M17:M34" si="7">IF(ISERROR(K17/F17),0,K17/F17)</f>
        <v>0</v>
      </c>
      <c r="N17" s="152">
        <f t="shared" ref="N17:N34" si="8">IF(M17&gt;$R$10,$R$10*$Q$11,M17*$Q$11)</f>
        <v>0</v>
      </c>
      <c r="O17" s="150">
        <f t="shared" ref="O17:O34" si="9">IF(N17&gt;$R$10,$R$10*F17,N17*F17)</f>
        <v>0</v>
      </c>
      <c r="P17" s="153">
        <f>IF('Příloha 1 k dohodě'!N13="",0,'Příloha 1 k dohodě'!N13)</f>
        <v>0</v>
      </c>
      <c r="Q17" s="154">
        <f t="shared" si="5"/>
        <v>0</v>
      </c>
      <c r="R17" s="151">
        <f t="shared" si="6"/>
        <v>0</v>
      </c>
      <c r="S17" s="45"/>
      <c r="T17" s="48"/>
      <c r="U17" s="37"/>
      <c r="V17" s="37"/>
      <c r="W17" s="37"/>
      <c r="X17" s="37"/>
      <c r="Y17" s="37"/>
      <c r="Z17" s="37"/>
      <c r="AA17" s="37"/>
      <c r="AB17" s="37"/>
      <c r="AC17" s="38"/>
      <c r="AD17" s="38"/>
    </row>
    <row r="18" spans="1:30" ht="25.15" customHeight="1" x14ac:dyDescent="0.25">
      <c r="A18" s="44">
        <v>4</v>
      </c>
      <c r="B18" s="144" t="str">
        <f>IF('Příloha 1 k dohodě'!B14="","",'Příloha 1 k dohodě'!B14)</f>
        <v/>
      </c>
      <c r="C18" s="144" t="str">
        <f>IF('Příloha 1 k dohodě'!C14="","",'Příloha 1 k dohodě'!C14)</f>
        <v/>
      </c>
      <c r="D18" s="144" t="str">
        <f>IF('Příloha 1 k dohodě'!D14="","",'Příloha 1 k dohodě'!D14)</f>
        <v/>
      </c>
      <c r="E18" s="145" t="str">
        <f>IF('Příloha 1 k dohodě'!E14="","",'Příloha 1 k dohodě'!E14)</f>
        <v/>
      </c>
      <c r="F18" s="45"/>
      <c r="G18" s="46"/>
      <c r="H18" s="47"/>
      <c r="I18" s="150">
        <f t="shared" si="2"/>
        <v>0</v>
      </c>
      <c r="J18" s="150">
        <f t="shared" si="3"/>
        <v>0</v>
      </c>
      <c r="K18" s="151">
        <f t="shared" si="4"/>
        <v>0</v>
      </c>
      <c r="L18" s="151">
        <f t="shared" si="0"/>
        <v>0</v>
      </c>
      <c r="M18" s="150">
        <f t="shared" si="7"/>
        <v>0</v>
      </c>
      <c r="N18" s="152">
        <f t="shared" si="8"/>
        <v>0</v>
      </c>
      <c r="O18" s="150">
        <f t="shared" si="9"/>
        <v>0</v>
      </c>
      <c r="P18" s="153">
        <f>IF('Příloha 1 k dohodě'!N14="",0,'Příloha 1 k dohodě'!N14)</f>
        <v>0</v>
      </c>
      <c r="Q18" s="154">
        <f t="shared" si="5"/>
        <v>0</v>
      </c>
      <c r="R18" s="151">
        <f t="shared" si="6"/>
        <v>0</v>
      </c>
      <c r="S18" s="45"/>
      <c r="T18" s="48"/>
      <c r="U18" s="37"/>
      <c r="V18" s="37"/>
      <c r="W18" s="37"/>
      <c r="X18" s="37"/>
      <c r="Y18" s="37"/>
      <c r="Z18" s="37"/>
      <c r="AA18" s="37"/>
      <c r="AB18" s="37"/>
      <c r="AC18" s="38"/>
      <c r="AD18" s="38"/>
    </row>
    <row r="19" spans="1:30" ht="25.15" customHeight="1" x14ac:dyDescent="0.25">
      <c r="A19" s="44">
        <v>5</v>
      </c>
      <c r="B19" s="144" t="str">
        <f>IF('Příloha 1 k dohodě'!B15="","",'Příloha 1 k dohodě'!B15)</f>
        <v/>
      </c>
      <c r="C19" s="144" t="str">
        <f>IF('Příloha 1 k dohodě'!C15="","",'Příloha 1 k dohodě'!C15)</f>
        <v/>
      </c>
      <c r="D19" s="144" t="str">
        <f>IF('Příloha 1 k dohodě'!D15="","",'Příloha 1 k dohodě'!D15)</f>
        <v/>
      </c>
      <c r="E19" s="145" t="str">
        <f>IF('Příloha 1 k dohodě'!E15="","",'Příloha 1 k dohodě'!E15)</f>
        <v/>
      </c>
      <c r="F19" s="45"/>
      <c r="G19" s="46"/>
      <c r="H19" s="47"/>
      <c r="I19" s="150">
        <f t="shared" si="2"/>
        <v>0</v>
      </c>
      <c r="J19" s="150">
        <f t="shared" si="3"/>
        <v>0</v>
      </c>
      <c r="K19" s="151">
        <f t="shared" si="4"/>
        <v>0</v>
      </c>
      <c r="L19" s="151">
        <f t="shared" si="0"/>
        <v>0</v>
      </c>
      <c r="M19" s="150">
        <f t="shared" si="7"/>
        <v>0</v>
      </c>
      <c r="N19" s="152">
        <f t="shared" si="8"/>
        <v>0</v>
      </c>
      <c r="O19" s="150">
        <f t="shared" si="9"/>
        <v>0</v>
      </c>
      <c r="P19" s="153">
        <f>IF('Příloha 1 k dohodě'!N15="",0,'Příloha 1 k dohodě'!N15)</f>
        <v>0</v>
      </c>
      <c r="Q19" s="154">
        <f t="shared" si="5"/>
        <v>0</v>
      </c>
      <c r="R19" s="151">
        <f t="shared" si="6"/>
        <v>0</v>
      </c>
      <c r="S19" s="45"/>
      <c r="T19" s="48"/>
      <c r="U19" s="37"/>
      <c r="V19" s="37"/>
      <c r="W19" s="37"/>
      <c r="X19" s="37"/>
      <c r="Y19" s="37"/>
      <c r="Z19" s="37"/>
      <c r="AA19" s="37"/>
      <c r="AB19" s="37"/>
      <c r="AC19" s="38"/>
      <c r="AD19" s="38"/>
    </row>
    <row r="20" spans="1:30" ht="25.15" customHeight="1" x14ac:dyDescent="0.25">
      <c r="A20" s="44">
        <v>6</v>
      </c>
      <c r="B20" s="144" t="str">
        <f>IF('Příloha 1 k dohodě'!B16="","",'Příloha 1 k dohodě'!B16)</f>
        <v/>
      </c>
      <c r="C20" s="144" t="str">
        <f>IF('Příloha 1 k dohodě'!C16="","",'Příloha 1 k dohodě'!C16)</f>
        <v/>
      </c>
      <c r="D20" s="144" t="str">
        <f>IF('Příloha 1 k dohodě'!D16="","",'Příloha 1 k dohodě'!D16)</f>
        <v/>
      </c>
      <c r="E20" s="145" t="str">
        <f>IF('Příloha 1 k dohodě'!E16="","",'Příloha 1 k dohodě'!E16)</f>
        <v/>
      </c>
      <c r="F20" s="45"/>
      <c r="G20" s="46"/>
      <c r="H20" s="47"/>
      <c r="I20" s="150">
        <f t="shared" si="2"/>
        <v>0</v>
      </c>
      <c r="J20" s="150">
        <f t="shared" si="3"/>
        <v>0</v>
      </c>
      <c r="K20" s="151">
        <f t="shared" si="4"/>
        <v>0</v>
      </c>
      <c r="L20" s="151">
        <f t="shared" si="0"/>
        <v>0</v>
      </c>
      <c r="M20" s="150">
        <f t="shared" si="7"/>
        <v>0</v>
      </c>
      <c r="N20" s="152">
        <f t="shared" si="8"/>
        <v>0</v>
      </c>
      <c r="O20" s="150">
        <f t="shared" si="9"/>
        <v>0</v>
      </c>
      <c r="P20" s="153">
        <f>IF('Příloha 1 k dohodě'!N16="",0,'Příloha 1 k dohodě'!N16)</f>
        <v>0</v>
      </c>
      <c r="Q20" s="154">
        <f t="shared" si="5"/>
        <v>0</v>
      </c>
      <c r="R20" s="151">
        <f t="shared" si="6"/>
        <v>0</v>
      </c>
      <c r="S20" s="45"/>
      <c r="T20" s="48"/>
      <c r="U20" s="37"/>
      <c r="V20" s="37"/>
      <c r="W20" s="37"/>
      <c r="X20" s="37"/>
      <c r="Y20" s="37"/>
      <c r="Z20" s="37"/>
      <c r="AA20" s="37"/>
      <c r="AB20" s="37"/>
      <c r="AC20" s="38"/>
      <c r="AD20" s="38"/>
    </row>
    <row r="21" spans="1:30" ht="25.15" customHeight="1" x14ac:dyDescent="0.25">
      <c r="A21" s="44">
        <v>7</v>
      </c>
      <c r="B21" s="144" t="str">
        <f>IF('Příloha 1 k dohodě'!B17="","",'Příloha 1 k dohodě'!B17)</f>
        <v/>
      </c>
      <c r="C21" s="144" t="str">
        <f>IF('Příloha 1 k dohodě'!C17="","",'Příloha 1 k dohodě'!C17)</f>
        <v/>
      </c>
      <c r="D21" s="144" t="str">
        <f>IF('Příloha 1 k dohodě'!D17="","",'Příloha 1 k dohodě'!D17)</f>
        <v/>
      </c>
      <c r="E21" s="145" t="str">
        <f>IF('Příloha 1 k dohodě'!E17="","",'Příloha 1 k dohodě'!E17)</f>
        <v/>
      </c>
      <c r="F21" s="45"/>
      <c r="G21" s="46"/>
      <c r="H21" s="47"/>
      <c r="I21" s="150">
        <f t="shared" si="2"/>
        <v>0</v>
      </c>
      <c r="J21" s="150">
        <f t="shared" si="3"/>
        <v>0</v>
      </c>
      <c r="K21" s="151">
        <f t="shared" si="4"/>
        <v>0</v>
      </c>
      <c r="L21" s="151">
        <f t="shared" si="0"/>
        <v>0</v>
      </c>
      <c r="M21" s="150">
        <f t="shared" si="7"/>
        <v>0</v>
      </c>
      <c r="N21" s="152">
        <f t="shared" si="8"/>
        <v>0</v>
      </c>
      <c r="O21" s="150">
        <f t="shared" si="9"/>
        <v>0</v>
      </c>
      <c r="P21" s="153">
        <f>IF('Příloha 1 k dohodě'!N17="",0,'Příloha 1 k dohodě'!N17)</f>
        <v>0</v>
      </c>
      <c r="Q21" s="154">
        <f t="shared" si="5"/>
        <v>0</v>
      </c>
      <c r="R21" s="151">
        <f t="shared" si="6"/>
        <v>0</v>
      </c>
      <c r="S21" s="45"/>
      <c r="T21" s="48"/>
      <c r="U21" s="37"/>
      <c r="V21" s="37"/>
      <c r="W21" s="37"/>
      <c r="X21" s="37"/>
      <c r="Y21" s="37"/>
      <c r="Z21" s="37"/>
      <c r="AA21" s="37"/>
      <c r="AB21" s="37"/>
      <c r="AC21" s="38"/>
      <c r="AD21" s="38"/>
    </row>
    <row r="22" spans="1:30" ht="25.15" customHeight="1" x14ac:dyDescent="0.25">
      <c r="A22" s="44">
        <v>8</v>
      </c>
      <c r="B22" s="144" t="str">
        <f>IF('Příloha 1 k dohodě'!B18="","",'Příloha 1 k dohodě'!B18)</f>
        <v/>
      </c>
      <c r="C22" s="144" t="str">
        <f>IF('Příloha 1 k dohodě'!C18="","",'Příloha 1 k dohodě'!C18)</f>
        <v/>
      </c>
      <c r="D22" s="144" t="str">
        <f>IF('Příloha 1 k dohodě'!D18="","",'Příloha 1 k dohodě'!D18)</f>
        <v/>
      </c>
      <c r="E22" s="145" t="str">
        <f>IF('Příloha 1 k dohodě'!E18="","",'Příloha 1 k dohodě'!E18)</f>
        <v/>
      </c>
      <c r="F22" s="45"/>
      <c r="G22" s="46"/>
      <c r="H22" s="47"/>
      <c r="I22" s="150">
        <f t="shared" si="2"/>
        <v>0</v>
      </c>
      <c r="J22" s="150">
        <f t="shared" si="3"/>
        <v>0</v>
      </c>
      <c r="K22" s="151">
        <f t="shared" si="4"/>
        <v>0</v>
      </c>
      <c r="L22" s="151">
        <f t="shared" si="0"/>
        <v>0</v>
      </c>
      <c r="M22" s="150">
        <f t="shared" si="7"/>
        <v>0</v>
      </c>
      <c r="N22" s="152">
        <f t="shared" si="8"/>
        <v>0</v>
      </c>
      <c r="O22" s="150">
        <f t="shared" si="9"/>
        <v>0</v>
      </c>
      <c r="P22" s="153">
        <f>IF('Příloha 1 k dohodě'!N18="",0,'Příloha 1 k dohodě'!N18)</f>
        <v>0</v>
      </c>
      <c r="Q22" s="154">
        <f t="shared" si="5"/>
        <v>0</v>
      </c>
      <c r="R22" s="151">
        <f t="shared" si="6"/>
        <v>0</v>
      </c>
      <c r="S22" s="45"/>
      <c r="T22" s="48"/>
      <c r="U22" s="37"/>
      <c r="V22" s="37"/>
      <c r="W22" s="37"/>
      <c r="X22" s="37"/>
      <c r="Y22" s="37"/>
      <c r="Z22" s="37"/>
      <c r="AA22" s="37"/>
      <c r="AB22" s="37"/>
      <c r="AC22" s="38"/>
      <c r="AD22" s="38"/>
    </row>
    <row r="23" spans="1:30" ht="25.15" customHeight="1" x14ac:dyDescent="0.25">
      <c r="A23" s="44">
        <v>9</v>
      </c>
      <c r="B23" s="144" t="str">
        <f>IF('Příloha 1 k dohodě'!B19="","",'Příloha 1 k dohodě'!B19)</f>
        <v/>
      </c>
      <c r="C23" s="144" t="str">
        <f>IF('Příloha 1 k dohodě'!C19="","",'Příloha 1 k dohodě'!C19)</f>
        <v/>
      </c>
      <c r="D23" s="144" t="str">
        <f>IF('Příloha 1 k dohodě'!D19="","",'Příloha 1 k dohodě'!D19)</f>
        <v/>
      </c>
      <c r="E23" s="145" t="str">
        <f>IF('Příloha 1 k dohodě'!E19="","",'Příloha 1 k dohodě'!E19)</f>
        <v/>
      </c>
      <c r="F23" s="45"/>
      <c r="G23" s="46"/>
      <c r="H23" s="47"/>
      <c r="I23" s="150">
        <f t="shared" si="2"/>
        <v>0</v>
      </c>
      <c r="J23" s="150">
        <f t="shared" si="3"/>
        <v>0</v>
      </c>
      <c r="K23" s="151">
        <f t="shared" si="4"/>
        <v>0</v>
      </c>
      <c r="L23" s="151">
        <f t="shared" si="0"/>
        <v>0</v>
      </c>
      <c r="M23" s="150">
        <f t="shared" si="7"/>
        <v>0</v>
      </c>
      <c r="N23" s="152">
        <f t="shared" si="8"/>
        <v>0</v>
      </c>
      <c r="O23" s="150">
        <f t="shared" si="9"/>
        <v>0</v>
      </c>
      <c r="P23" s="153">
        <f>IF('Příloha 1 k dohodě'!N19="",0,'Příloha 1 k dohodě'!N19)</f>
        <v>0</v>
      </c>
      <c r="Q23" s="154">
        <f t="shared" si="5"/>
        <v>0</v>
      </c>
      <c r="R23" s="151">
        <f t="shared" si="6"/>
        <v>0</v>
      </c>
      <c r="S23" s="45"/>
      <c r="T23" s="48"/>
      <c r="U23" s="37"/>
      <c r="V23" s="37"/>
      <c r="W23" s="37"/>
      <c r="X23" s="37"/>
      <c r="Y23" s="37"/>
      <c r="Z23" s="37"/>
      <c r="AA23" s="37"/>
      <c r="AB23" s="37"/>
      <c r="AC23" s="38"/>
      <c r="AD23" s="38"/>
    </row>
    <row r="24" spans="1:30" ht="25.15" customHeight="1" x14ac:dyDescent="0.25">
      <c r="A24" s="44">
        <v>10</v>
      </c>
      <c r="B24" s="144" t="str">
        <f>IF('Příloha 1 k dohodě'!B20="","",'Příloha 1 k dohodě'!B20)</f>
        <v/>
      </c>
      <c r="C24" s="144" t="str">
        <f>IF('Příloha 1 k dohodě'!C20="","",'Příloha 1 k dohodě'!C20)</f>
        <v/>
      </c>
      <c r="D24" s="144" t="str">
        <f>IF('Příloha 1 k dohodě'!D20="","",'Příloha 1 k dohodě'!D20)</f>
        <v/>
      </c>
      <c r="E24" s="145" t="str">
        <f>IF('Příloha 1 k dohodě'!E20="","",'Příloha 1 k dohodě'!E20)</f>
        <v/>
      </c>
      <c r="F24" s="45"/>
      <c r="G24" s="46"/>
      <c r="H24" s="47"/>
      <c r="I24" s="150">
        <f t="shared" si="2"/>
        <v>0</v>
      </c>
      <c r="J24" s="150">
        <f t="shared" si="3"/>
        <v>0</v>
      </c>
      <c r="K24" s="151">
        <f t="shared" si="4"/>
        <v>0</v>
      </c>
      <c r="L24" s="151">
        <f t="shared" si="0"/>
        <v>0</v>
      </c>
      <c r="M24" s="150">
        <f t="shared" si="7"/>
        <v>0</v>
      </c>
      <c r="N24" s="152">
        <f t="shared" si="8"/>
        <v>0</v>
      </c>
      <c r="O24" s="150">
        <f t="shared" si="9"/>
        <v>0</v>
      </c>
      <c r="P24" s="153">
        <f>IF('Příloha 1 k dohodě'!N20="",0,'Příloha 1 k dohodě'!N20)</f>
        <v>0</v>
      </c>
      <c r="Q24" s="154">
        <f t="shared" si="5"/>
        <v>0</v>
      </c>
      <c r="R24" s="151">
        <f t="shared" si="6"/>
        <v>0</v>
      </c>
      <c r="S24" s="45"/>
      <c r="T24" s="48"/>
      <c r="U24" s="37"/>
      <c r="V24" s="37"/>
      <c r="W24" s="37"/>
      <c r="X24" s="37"/>
      <c r="Y24" s="37"/>
      <c r="Z24" s="37"/>
      <c r="AA24" s="37"/>
      <c r="AB24" s="37"/>
      <c r="AC24" s="38"/>
      <c r="AD24" s="38"/>
    </row>
    <row r="25" spans="1:30" ht="25.15" customHeight="1" x14ac:dyDescent="0.25">
      <c r="A25" s="44">
        <v>11</v>
      </c>
      <c r="B25" s="144" t="str">
        <f>IF('Příloha 1 k dohodě'!B21="","",'Příloha 1 k dohodě'!B21)</f>
        <v/>
      </c>
      <c r="C25" s="144" t="str">
        <f>IF('Příloha 1 k dohodě'!C21="","",'Příloha 1 k dohodě'!C21)</f>
        <v/>
      </c>
      <c r="D25" s="144" t="str">
        <f>IF('Příloha 1 k dohodě'!D21="","",'Příloha 1 k dohodě'!D21)</f>
        <v/>
      </c>
      <c r="E25" s="145" t="str">
        <f>IF('Příloha 1 k dohodě'!E21="","",'Příloha 1 k dohodě'!E21)</f>
        <v/>
      </c>
      <c r="F25" s="45"/>
      <c r="G25" s="46"/>
      <c r="H25" s="47"/>
      <c r="I25" s="150">
        <f t="shared" si="2"/>
        <v>0</v>
      </c>
      <c r="J25" s="150">
        <f t="shared" si="3"/>
        <v>0</v>
      </c>
      <c r="K25" s="151">
        <f t="shared" si="4"/>
        <v>0</v>
      </c>
      <c r="L25" s="151">
        <f t="shared" si="0"/>
        <v>0</v>
      </c>
      <c r="M25" s="150">
        <f t="shared" si="7"/>
        <v>0</v>
      </c>
      <c r="N25" s="152">
        <f t="shared" si="8"/>
        <v>0</v>
      </c>
      <c r="O25" s="150">
        <f t="shared" si="9"/>
        <v>0</v>
      </c>
      <c r="P25" s="153">
        <f>IF('Příloha 1 k dohodě'!N21="",0,'Příloha 1 k dohodě'!N21)</f>
        <v>0</v>
      </c>
      <c r="Q25" s="154">
        <f t="shared" si="5"/>
        <v>0</v>
      </c>
      <c r="R25" s="151">
        <f t="shared" si="6"/>
        <v>0</v>
      </c>
      <c r="S25" s="45"/>
      <c r="T25" s="48"/>
      <c r="U25" s="37"/>
      <c r="V25" s="37"/>
      <c r="W25" s="37"/>
      <c r="X25" s="37"/>
      <c r="Y25" s="37"/>
      <c r="Z25" s="37"/>
      <c r="AA25" s="37"/>
      <c r="AB25" s="37"/>
      <c r="AC25" s="38"/>
      <c r="AD25" s="38"/>
    </row>
    <row r="26" spans="1:30" ht="25.15" customHeight="1" x14ac:dyDescent="0.25">
      <c r="A26" s="44">
        <v>12</v>
      </c>
      <c r="B26" s="144" t="str">
        <f>IF('Příloha 1 k dohodě'!B22="","",'Příloha 1 k dohodě'!B22)</f>
        <v/>
      </c>
      <c r="C26" s="144" t="str">
        <f>IF('Příloha 1 k dohodě'!C22="","",'Příloha 1 k dohodě'!C22)</f>
        <v/>
      </c>
      <c r="D26" s="144" t="str">
        <f>IF('Příloha 1 k dohodě'!D22="","",'Příloha 1 k dohodě'!D22)</f>
        <v/>
      </c>
      <c r="E26" s="145" t="str">
        <f>IF('Příloha 1 k dohodě'!E22="","",'Příloha 1 k dohodě'!E22)</f>
        <v/>
      </c>
      <c r="F26" s="45"/>
      <c r="G26" s="46"/>
      <c r="H26" s="47"/>
      <c r="I26" s="150">
        <f t="shared" si="2"/>
        <v>0</v>
      </c>
      <c r="J26" s="150">
        <f t="shared" si="3"/>
        <v>0</v>
      </c>
      <c r="K26" s="151">
        <f t="shared" ref="K26:K34" si="10">SUM(I26:J26)</f>
        <v>0</v>
      </c>
      <c r="L26" s="151">
        <f t="shared" si="0"/>
        <v>0</v>
      </c>
      <c r="M26" s="150">
        <f t="shared" si="7"/>
        <v>0</v>
      </c>
      <c r="N26" s="152">
        <f t="shared" si="8"/>
        <v>0</v>
      </c>
      <c r="O26" s="150">
        <f t="shared" si="9"/>
        <v>0</v>
      </c>
      <c r="P26" s="153">
        <f>IF('Příloha 1 k dohodě'!N22="",0,'Příloha 1 k dohodě'!N22)</f>
        <v>0</v>
      </c>
      <c r="Q26" s="154">
        <f t="shared" si="5"/>
        <v>0</v>
      </c>
      <c r="R26" s="151">
        <f t="shared" si="6"/>
        <v>0</v>
      </c>
      <c r="S26" s="45"/>
      <c r="T26" s="48"/>
      <c r="U26" s="37"/>
      <c r="V26" s="37"/>
      <c r="W26" s="37"/>
      <c r="X26" s="37"/>
      <c r="Y26" s="37"/>
      <c r="Z26" s="37"/>
      <c r="AA26" s="37"/>
      <c r="AB26" s="37"/>
      <c r="AC26" s="38"/>
      <c r="AD26" s="38"/>
    </row>
    <row r="27" spans="1:30" ht="25.15" customHeight="1" x14ac:dyDescent="0.25">
      <c r="A27" s="44">
        <v>13</v>
      </c>
      <c r="B27" s="144" t="str">
        <f>IF('Příloha 1 k dohodě'!B23="","",'Příloha 1 k dohodě'!B23)</f>
        <v/>
      </c>
      <c r="C27" s="144" t="str">
        <f>IF('Příloha 1 k dohodě'!C23="","",'Příloha 1 k dohodě'!C23)</f>
        <v/>
      </c>
      <c r="D27" s="144" t="str">
        <f>IF('Příloha 1 k dohodě'!D23="","",'Příloha 1 k dohodě'!D23)</f>
        <v/>
      </c>
      <c r="E27" s="145" t="str">
        <f>IF('Příloha 1 k dohodě'!E23="","",'Příloha 1 k dohodě'!E23)</f>
        <v/>
      </c>
      <c r="F27" s="45"/>
      <c r="G27" s="46"/>
      <c r="H27" s="47"/>
      <c r="I27" s="150">
        <f t="shared" si="2"/>
        <v>0</v>
      </c>
      <c r="J27" s="150">
        <f t="shared" si="3"/>
        <v>0</v>
      </c>
      <c r="K27" s="151">
        <f t="shared" si="10"/>
        <v>0</v>
      </c>
      <c r="L27" s="151">
        <f t="shared" si="0"/>
        <v>0</v>
      </c>
      <c r="M27" s="150">
        <f t="shared" si="7"/>
        <v>0</v>
      </c>
      <c r="N27" s="152">
        <f t="shared" si="8"/>
        <v>0</v>
      </c>
      <c r="O27" s="150">
        <f t="shared" si="9"/>
        <v>0</v>
      </c>
      <c r="P27" s="153">
        <f>IF('Příloha 1 k dohodě'!N23="",0,'Příloha 1 k dohodě'!N23)</f>
        <v>0</v>
      </c>
      <c r="Q27" s="154">
        <f t="shared" si="5"/>
        <v>0</v>
      </c>
      <c r="R27" s="151">
        <f t="shared" si="6"/>
        <v>0</v>
      </c>
      <c r="S27" s="45"/>
      <c r="T27" s="48"/>
      <c r="U27" s="37"/>
      <c r="V27" s="37"/>
      <c r="W27" s="37"/>
      <c r="X27" s="37"/>
      <c r="Y27" s="37"/>
      <c r="Z27" s="37"/>
      <c r="AA27" s="37"/>
      <c r="AB27" s="37"/>
      <c r="AC27" s="38"/>
      <c r="AD27" s="38"/>
    </row>
    <row r="28" spans="1:30" ht="25.15" customHeight="1" x14ac:dyDescent="0.25">
      <c r="A28" s="44">
        <v>14</v>
      </c>
      <c r="B28" s="144" t="str">
        <f>IF('Příloha 1 k dohodě'!B24="","",'Příloha 1 k dohodě'!B24)</f>
        <v/>
      </c>
      <c r="C28" s="144" t="str">
        <f>IF('Příloha 1 k dohodě'!C24="","",'Příloha 1 k dohodě'!C24)</f>
        <v/>
      </c>
      <c r="D28" s="144" t="str">
        <f>IF('Příloha 1 k dohodě'!D24="","",'Příloha 1 k dohodě'!D24)</f>
        <v/>
      </c>
      <c r="E28" s="145" t="str">
        <f>IF('Příloha 1 k dohodě'!E24="","",'Příloha 1 k dohodě'!E24)</f>
        <v/>
      </c>
      <c r="F28" s="45"/>
      <c r="G28" s="46"/>
      <c r="H28" s="47"/>
      <c r="I28" s="150">
        <f t="shared" si="2"/>
        <v>0</v>
      </c>
      <c r="J28" s="150">
        <f t="shared" si="3"/>
        <v>0</v>
      </c>
      <c r="K28" s="151">
        <f t="shared" si="10"/>
        <v>0</v>
      </c>
      <c r="L28" s="151">
        <f t="shared" si="0"/>
        <v>0</v>
      </c>
      <c r="M28" s="150">
        <f t="shared" si="7"/>
        <v>0</v>
      </c>
      <c r="N28" s="152">
        <f t="shared" si="8"/>
        <v>0</v>
      </c>
      <c r="O28" s="150">
        <f t="shared" si="9"/>
        <v>0</v>
      </c>
      <c r="P28" s="153">
        <f>IF('Příloha 1 k dohodě'!N24="",0,'Příloha 1 k dohodě'!N24)</f>
        <v>0</v>
      </c>
      <c r="Q28" s="154">
        <f t="shared" si="5"/>
        <v>0</v>
      </c>
      <c r="R28" s="151">
        <f t="shared" si="6"/>
        <v>0</v>
      </c>
      <c r="S28" s="45"/>
      <c r="T28" s="48"/>
      <c r="U28" s="37"/>
      <c r="V28" s="37"/>
      <c r="W28" s="37"/>
      <c r="X28" s="37"/>
      <c r="Y28" s="37"/>
      <c r="Z28" s="37"/>
      <c r="AA28" s="37"/>
      <c r="AB28" s="37"/>
      <c r="AC28" s="38"/>
      <c r="AD28" s="38"/>
    </row>
    <row r="29" spans="1:30" ht="25.15" customHeight="1" x14ac:dyDescent="0.25">
      <c r="A29" s="44">
        <v>15</v>
      </c>
      <c r="B29" s="144" t="str">
        <f>IF('Příloha 1 k dohodě'!B25="","",'Příloha 1 k dohodě'!B25)</f>
        <v/>
      </c>
      <c r="C29" s="144" t="str">
        <f>IF('Příloha 1 k dohodě'!C25="","",'Příloha 1 k dohodě'!C25)</f>
        <v/>
      </c>
      <c r="D29" s="144" t="str">
        <f>IF('Příloha 1 k dohodě'!D25="","",'Příloha 1 k dohodě'!D25)</f>
        <v/>
      </c>
      <c r="E29" s="145" t="str">
        <f>IF('Příloha 1 k dohodě'!E25="","",'Příloha 1 k dohodě'!E25)</f>
        <v/>
      </c>
      <c r="F29" s="45"/>
      <c r="G29" s="46"/>
      <c r="H29" s="47"/>
      <c r="I29" s="150">
        <f t="shared" si="2"/>
        <v>0</v>
      </c>
      <c r="J29" s="150">
        <f t="shared" si="3"/>
        <v>0</v>
      </c>
      <c r="K29" s="151">
        <f t="shared" si="10"/>
        <v>0</v>
      </c>
      <c r="L29" s="151">
        <f t="shared" si="0"/>
        <v>0</v>
      </c>
      <c r="M29" s="150">
        <f t="shared" si="7"/>
        <v>0</v>
      </c>
      <c r="N29" s="152">
        <f t="shared" si="8"/>
        <v>0</v>
      </c>
      <c r="O29" s="150">
        <f t="shared" si="9"/>
        <v>0</v>
      </c>
      <c r="P29" s="153">
        <f>IF('Příloha 1 k dohodě'!N25="",0,'Příloha 1 k dohodě'!N25)</f>
        <v>0</v>
      </c>
      <c r="Q29" s="154">
        <f t="shared" si="5"/>
        <v>0</v>
      </c>
      <c r="R29" s="151">
        <f t="shared" si="6"/>
        <v>0</v>
      </c>
      <c r="S29" s="45"/>
      <c r="T29" s="48"/>
      <c r="U29" s="37"/>
      <c r="V29" s="37"/>
      <c r="W29" s="37"/>
      <c r="X29" s="37"/>
      <c r="Y29" s="37"/>
      <c r="Z29" s="37"/>
      <c r="AA29" s="37"/>
      <c r="AB29" s="37"/>
      <c r="AC29" s="38"/>
      <c r="AD29" s="38"/>
    </row>
    <row r="30" spans="1:30" ht="25.15" customHeight="1" x14ac:dyDescent="0.25">
      <c r="A30" s="44">
        <v>16</v>
      </c>
      <c r="B30" s="144" t="str">
        <f>IF('Příloha 1 k dohodě'!B26="","",'Příloha 1 k dohodě'!B26)</f>
        <v/>
      </c>
      <c r="C30" s="144" t="str">
        <f>IF('Příloha 1 k dohodě'!C26="","",'Příloha 1 k dohodě'!C26)</f>
        <v/>
      </c>
      <c r="D30" s="144" t="str">
        <f>IF('Příloha 1 k dohodě'!D26="","",'Příloha 1 k dohodě'!D26)</f>
        <v/>
      </c>
      <c r="E30" s="145" t="str">
        <f>IF('Příloha 1 k dohodě'!E26="","",'Příloha 1 k dohodě'!E26)</f>
        <v/>
      </c>
      <c r="F30" s="45"/>
      <c r="G30" s="46"/>
      <c r="H30" s="47"/>
      <c r="I30" s="150">
        <f t="shared" si="2"/>
        <v>0</v>
      </c>
      <c r="J30" s="150">
        <f t="shared" si="3"/>
        <v>0</v>
      </c>
      <c r="K30" s="151">
        <f t="shared" si="10"/>
        <v>0</v>
      </c>
      <c r="L30" s="151">
        <f t="shared" si="0"/>
        <v>0</v>
      </c>
      <c r="M30" s="150">
        <f t="shared" si="7"/>
        <v>0</v>
      </c>
      <c r="N30" s="152">
        <f t="shared" si="8"/>
        <v>0</v>
      </c>
      <c r="O30" s="150">
        <f t="shared" si="9"/>
        <v>0</v>
      </c>
      <c r="P30" s="153">
        <f>IF('Příloha 1 k dohodě'!N26="",0,'Příloha 1 k dohodě'!N26)</f>
        <v>0</v>
      </c>
      <c r="Q30" s="154">
        <f t="shared" si="5"/>
        <v>0</v>
      </c>
      <c r="R30" s="151">
        <f t="shared" si="6"/>
        <v>0</v>
      </c>
      <c r="S30" s="45"/>
      <c r="T30" s="48"/>
      <c r="U30" s="37"/>
      <c r="V30" s="37"/>
      <c r="W30" s="37"/>
      <c r="X30" s="37"/>
      <c r="Y30" s="37"/>
      <c r="Z30" s="37"/>
      <c r="AA30" s="37"/>
      <c r="AB30" s="37"/>
      <c r="AC30" s="38"/>
      <c r="AD30" s="38"/>
    </row>
    <row r="31" spans="1:30" ht="25.15" customHeight="1" x14ac:dyDescent="0.25">
      <c r="A31" s="44">
        <v>17</v>
      </c>
      <c r="B31" s="144" t="str">
        <f>IF('Příloha 1 k dohodě'!B27="","",'Příloha 1 k dohodě'!B27)</f>
        <v/>
      </c>
      <c r="C31" s="144" t="str">
        <f>IF('Příloha 1 k dohodě'!C27="","",'Příloha 1 k dohodě'!C27)</f>
        <v/>
      </c>
      <c r="D31" s="144" t="str">
        <f>IF('Příloha 1 k dohodě'!D27="","",'Příloha 1 k dohodě'!D27)</f>
        <v/>
      </c>
      <c r="E31" s="145" t="str">
        <f>IF('Příloha 1 k dohodě'!E27="","",'Příloha 1 k dohodě'!E27)</f>
        <v/>
      </c>
      <c r="F31" s="45"/>
      <c r="G31" s="46"/>
      <c r="H31" s="47"/>
      <c r="I31" s="150">
        <f t="shared" si="2"/>
        <v>0</v>
      </c>
      <c r="J31" s="150">
        <f t="shared" si="3"/>
        <v>0</v>
      </c>
      <c r="K31" s="151">
        <f t="shared" si="10"/>
        <v>0</v>
      </c>
      <c r="L31" s="151">
        <f t="shared" si="0"/>
        <v>0</v>
      </c>
      <c r="M31" s="150">
        <f t="shared" si="7"/>
        <v>0</v>
      </c>
      <c r="N31" s="152">
        <f t="shared" si="8"/>
        <v>0</v>
      </c>
      <c r="O31" s="150">
        <f t="shared" si="9"/>
        <v>0</v>
      </c>
      <c r="P31" s="153">
        <f>IF('Příloha 1 k dohodě'!N27="",0,'Příloha 1 k dohodě'!N27)</f>
        <v>0</v>
      </c>
      <c r="Q31" s="154">
        <f t="shared" si="5"/>
        <v>0</v>
      </c>
      <c r="R31" s="151">
        <f t="shared" si="6"/>
        <v>0</v>
      </c>
      <c r="S31" s="45"/>
      <c r="T31" s="48"/>
      <c r="U31" s="37"/>
      <c r="V31" s="37"/>
      <c r="W31" s="37"/>
      <c r="X31" s="37"/>
      <c r="Y31" s="37"/>
      <c r="Z31" s="37"/>
      <c r="AA31" s="37"/>
      <c r="AB31" s="37"/>
      <c r="AC31" s="38"/>
      <c r="AD31" s="38"/>
    </row>
    <row r="32" spans="1:30" ht="25.15" customHeight="1" x14ac:dyDescent="0.25">
      <c r="A32" s="44">
        <v>18</v>
      </c>
      <c r="B32" s="144" t="str">
        <f>IF('Příloha 1 k dohodě'!B28="","",'Příloha 1 k dohodě'!B28)</f>
        <v/>
      </c>
      <c r="C32" s="144" t="str">
        <f>IF('Příloha 1 k dohodě'!C28="","",'Příloha 1 k dohodě'!C28)</f>
        <v/>
      </c>
      <c r="D32" s="144" t="str">
        <f>IF('Příloha 1 k dohodě'!D28="","",'Příloha 1 k dohodě'!D28)</f>
        <v/>
      </c>
      <c r="E32" s="145" t="str">
        <f>IF('Příloha 1 k dohodě'!E28="","",'Příloha 1 k dohodě'!E28)</f>
        <v/>
      </c>
      <c r="F32" s="45"/>
      <c r="G32" s="46"/>
      <c r="H32" s="47"/>
      <c r="I32" s="150">
        <f t="shared" si="2"/>
        <v>0</v>
      </c>
      <c r="J32" s="150">
        <f t="shared" si="3"/>
        <v>0</v>
      </c>
      <c r="K32" s="151">
        <f t="shared" si="10"/>
        <v>0</v>
      </c>
      <c r="L32" s="151">
        <f t="shared" si="0"/>
        <v>0</v>
      </c>
      <c r="M32" s="150">
        <f t="shared" si="7"/>
        <v>0</v>
      </c>
      <c r="N32" s="152">
        <f t="shared" si="8"/>
        <v>0</v>
      </c>
      <c r="O32" s="150">
        <f t="shared" si="9"/>
        <v>0</v>
      </c>
      <c r="P32" s="153">
        <f>IF('Příloha 1 k dohodě'!N28="",0,'Příloha 1 k dohodě'!N28)</f>
        <v>0</v>
      </c>
      <c r="Q32" s="154">
        <f t="shared" si="5"/>
        <v>0</v>
      </c>
      <c r="R32" s="151">
        <f t="shared" si="6"/>
        <v>0</v>
      </c>
      <c r="S32" s="45"/>
      <c r="T32" s="48"/>
      <c r="U32" s="37"/>
      <c r="V32" s="37"/>
      <c r="W32" s="37"/>
      <c r="X32" s="37"/>
      <c r="Y32" s="37"/>
      <c r="Z32" s="37"/>
      <c r="AA32" s="37"/>
      <c r="AB32" s="37"/>
      <c r="AC32" s="38"/>
      <c r="AD32" s="38"/>
    </row>
    <row r="33" spans="1:30" ht="25.15" customHeight="1" x14ac:dyDescent="0.25">
      <c r="A33" s="44">
        <v>19</v>
      </c>
      <c r="B33" s="144" t="str">
        <f>IF('Příloha 1 k dohodě'!B29="","",'Příloha 1 k dohodě'!B29)</f>
        <v/>
      </c>
      <c r="C33" s="144" t="str">
        <f>IF('Příloha 1 k dohodě'!C29="","",'Příloha 1 k dohodě'!C29)</f>
        <v/>
      </c>
      <c r="D33" s="144" t="str">
        <f>IF('Příloha 1 k dohodě'!D29="","",'Příloha 1 k dohodě'!D29)</f>
        <v/>
      </c>
      <c r="E33" s="145" t="str">
        <f>IF('Příloha 1 k dohodě'!E29="","",'Příloha 1 k dohodě'!E29)</f>
        <v/>
      </c>
      <c r="F33" s="45"/>
      <c r="G33" s="46"/>
      <c r="H33" s="47"/>
      <c r="I33" s="150">
        <f t="shared" si="2"/>
        <v>0</v>
      </c>
      <c r="J33" s="150">
        <f t="shared" si="3"/>
        <v>0</v>
      </c>
      <c r="K33" s="151">
        <f t="shared" si="10"/>
        <v>0</v>
      </c>
      <c r="L33" s="151">
        <f t="shared" si="0"/>
        <v>0</v>
      </c>
      <c r="M33" s="150">
        <f t="shared" si="7"/>
        <v>0</v>
      </c>
      <c r="N33" s="152">
        <f t="shared" si="8"/>
        <v>0</v>
      </c>
      <c r="O33" s="150">
        <f t="shared" si="9"/>
        <v>0</v>
      </c>
      <c r="P33" s="153">
        <f>IF('Příloha 1 k dohodě'!N29="",0,'Příloha 1 k dohodě'!N29)</f>
        <v>0</v>
      </c>
      <c r="Q33" s="154">
        <f t="shared" si="5"/>
        <v>0</v>
      </c>
      <c r="R33" s="151">
        <f t="shared" si="6"/>
        <v>0</v>
      </c>
      <c r="S33" s="45"/>
      <c r="T33" s="48"/>
      <c r="U33" s="37"/>
      <c r="V33" s="37"/>
      <c r="W33" s="37"/>
      <c r="X33" s="37"/>
      <c r="Y33" s="37"/>
      <c r="Z33" s="37"/>
      <c r="AA33" s="37"/>
      <c r="AB33" s="37"/>
      <c r="AC33" s="38"/>
      <c r="AD33" s="38"/>
    </row>
    <row r="34" spans="1:30" ht="25.15" customHeight="1" thickBot="1" x14ac:dyDescent="0.3">
      <c r="A34" s="49">
        <v>20</v>
      </c>
      <c r="B34" s="146" t="str">
        <f>IF('Příloha 1 k dohodě'!B30="","",'Příloha 1 k dohodě'!B30)</f>
        <v/>
      </c>
      <c r="C34" s="146" t="str">
        <f>IF('Příloha 1 k dohodě'!C30="","",'Příloha 1 k dohodě'!C30)</f>
        <v/>
      </c>
      <c r="D34" s="146" t="str">
        <f>IF('Příloha 1 k dohodě'!D30="","",'Příloha 1 k dohodě'!D30)</f>
        <v/>
      </c>
      <c r="E34" s="147" t="str">
        <f>IF('Příloha 1 k dohodě'!E30="","",'Příloha 1 k dohodě'!E30)</f>
        <v/>
      </c>
      <c r="F34" s="50"/>
      <c r="G34" s="51"/>
      <c r="H34" s="52"/>
      <c r="I34" s="155">
        <f t="shared" si="2"/>
        <v>0</v>
      </c>
      <c r="J34" s="155">
        <f t="shared" si="3"/>
        <v>0</v>
      </c>
      <c r="K34" s="155">
        <f t="shared" si="10"/>
        <v>0</v>
      </c>
      <c r="L34" s="156">
        <f t="shared" si="0"/>
        <v>0</v>
      </c>
      <c r="M34" s="150">
        <f t="shared" si="7"/>
        <v>0</v>
      </c>
      <c r="N34" s="152">
        <f t="shared" si="8"/>
        <v>0</v>
      </c>
      <c r="O34" s="150">
        <f t="shared" si="9"/>
        <v>0</v>
      </c>
      <c r="P34" s="157">
        <f>IF('Příloha 1 k dohodě'!N30="",0,'Příloha 1 k dohodě'!N30)</f>
        <v>0</v>
      </c>
      <c r="Q34" s="158">
        <f t="shared" si="5"/>
        <v>0</v>
      </c>
      <c r="R34" s="156">
        <f t="shared" si="6"/>
        <v>0</v>
      </c>
      <c r="S34" s="50"/>
      <c r="T34" s="53"/>
      <c r="U34" s="37"/>
      <c r="V34" s="37"/>
      <c r="W34" s="37"/>
      <c r="X34" s="37"/>
      <c r="Y34" s="37"/>
      <c r="Z34" s="37"/>
      <c r="AA34" s="37"/>
      <c r="AB34" s="37"/>
      <c r="AC34" s="38"/>
      <c r="AD34" s="38"/>
    </row>
    <row r="35" spans="1:30" ht="15" thickBot="1" x14ac:dyDescent="0.3">
      <c r="A35" s="290" t="s">
        <v>1</v>
      </c>
      <c r="B35" s="290"/>
      <c r="C35" s="290"/>
      <c r="D35" s="290"/>
      <c r="E35" s="290"/>
      <c r="F35" s="290"/>
      <c r="G35" s="290"/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</row>
    <row r="36" spans="1:30" ht="25.15" customHeight="1" thickBot="1" x14ac:dyDescent="0.3">
      <c r="A36" s="290"/>
      <c r="B36" s="290"/>
      <c r="C36" s="290"/>
      <c r="D36" s="290"/>
      <c r="E36" s="290"/>
      <c r="F36" s="290"/>
      <c r="G36" s="290"/>
      <c r="H36" s="290"/>
      <c r="I36" s="319"/>
      <c r="J36" s="54" t="s">
        <v>35</v>
      </c>
      <c r="K36" s="148">
        <f>FLOOR(SUM(K14:K34),1)</f>
        <v>0</v>
      </c>
      <c r="L36" s="55"/>
      <c r="M36" s="56"/>
      <c r="N36" s="55"/>
      <c r="O36" s="55"/>
      <c r="P36" s="57"/>
      <c r="Q36" s="57"/>
      <c r="R36" s="149">
        <f>FLOOR(SUM(R15:R34),1)</f>
        <v>0</v>
      </c>
      <c r="S36" s="320"/>
      <c r="T36" s="321"/>
    </row>
    <row r="37" spans="1:30" x14ac:dyDescent="0.25">
      <c r="A37" s="307"/>
      <c r="B37" s="307"/>
      <c r="C37" s="307"/>
      <c r="D37" s="307"/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07"/>
      <c r="Q37" s="307"/>
      <c r="R37" s="307"/>
      <c r="S37" s="307"/>
      <c r="T37" s="307"/>
      <c r="U37" s="58"/>
      <c r="V37" s="58"/>
      <c r="W37" s="58"/>
    </row>
    <row r="38" spans="1:30" s="59" customFormat="1" ht="24" customHeight="1" x14ac:dyDescent="0.25">
      <c r="A38" s="279" t="s">
        <v>153</v>
      </c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279"/>
      <c r="S38" s="279"/>
      <c r="T38" s="279"/>
    </row>
    <row r="39" spans="1:30" s="59" customFormat="1" ht="24" customHeight="1" x14ac:dyDescent="0.25">
      <c r="A39" s="279" t="s">
        <v>154</v>
      </c>
      <c r="B39" s="279"/>
      <c r="C39" s="279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</row>
    <row r="40" spans="1:30" s="59" customFormat="1" ht="12" x14ac:dyDescent="0.25">
      <c r="A40" s="306" t="s">
        <v>56</v>
      </c>
      <c r="B40" s="306"/>
      <c r="C40" s="306"/>
      <c r="D40" s="306"/>
      <c r="E40" s="306"/>
      <c r="F40" s="306"/>
      <c r="G40" s="306"/>
      <c r="H40" s="306"/>
      <c r="I40" s="306"/>
      <c r="J40" s="306"/>
      <c r="K40" s="306"/>
      <c r="L40" s="306"/>
      <c r="M40" s="306"/>
      <c r="N40" s="306"/>
      <c r="O40" s="306"/>
      <c r="P40" s="306"/>
      <c r="Q40" s="306"/>
      <c r="R40" s="306"/>
      <c r="S40" s="306"/>
      <c r="T40" s="306"/>
    </row>
    <row r="41" spans="1:30" s="59" customFormat="1" ht="12" x14ac:dyDescent="0.25">
      <c r="A41" s="279" t="s">
        <v>115</v>
      </c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  <c r="S41" s="279"/>
      <c r="T41" s="279"/>
    </row>
    <row r="42" spans="1:30" s="59" customFormat="1" ht="12" x14ac:dyDescent="0.25">
      <c r="A42" s="279" t="s">
        <v>116</v>
      </c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  <c r="S42" s="279"/>
      <c r="T42" s="279"/>
    </row>
    <row r="43" spans="1:30" s="59" customFormat="1" ht="12" x14ac:dyDescent="0.25">
      <c r="A43" s="279" t="s">
        <v>117</v>
      </c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  <c r="P43" s="279"/>
      <c r="Q43" s="279"/>
      <c r="R43" s="279"/>
      <c r="S43" s="279"/>
      <c r="T43" s="279"/>
    </row>
    <row r="44" spans="1:30" s="59" customFormat="1" ht="24" customHeight="1" x14ac:dyDescent="0.25">
      <c r="A44" s="279" t="s">
        <v>118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79"/>
      <c r="T44" s="279"/>
    </row>
    <row r="45" spans="1:30" s="59" customFormat="1" ht="24" customHeight="1" x14ac:dyDescent="0.25">
      <c r="A45" s="279" t="s">
        <v>124</v>
      </c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P45" s="279"/>
      <c r="Q45" s="279"/>
      <c r="R45" s="279"/>
      <c r="S45" s="279"/>
      <c r="T45" s="279"/>
    </row>
    <row r="46" spans="1:30" s="59" customFormat="1" ht="24" customHeight="1" x14ac:dyDescent="0.25">
      <c r="A46" s="314" t="s">
        <v>181</v>
      </c>
      <c r="B46" s="237"/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  <c r="T46" s="237"/>
    </row>
    <row r="47" spans="1:30" s="60" customFormat="1" ht="79.150000000000006" customHeight="1" x14ac:dyDescent="0.25">
      <c r="A47" s="281" t="s">
        <v>137</v>
      </c>
      <c r="B47" s="281"/>
      <c r="C47" s="281"/>
      <c r="D47" s="281"/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81"/>
      <c r="R47" s="281"/>
      <c r="S47" s="281"/>
      <c r="T47" s="281"/>
    </row>
    <row r="48" spans="1:30" x14ac:dyDescent="0.25">
      <c r="A48" s="280"/>
      <c r="B48" s="280"/>
      <c r="C48" s="280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280"/>
      <c r="Q48" s="280"/>
      <c r="R48" s="280"/>
      <c r="S48" s="280"/>
      <c r="T48" s="280"/>
    </row>
    <row r="49" spans="1:20" ht="25.15" customHeight="1" x14ac:dyDescent="0.25">
      <c r="A49" s="203" t="s">
        <v>3</v>
      </c>
      <c r="B49" s="203"/>
      <c r="C49" s="286"/>
      <c r="D49" s="286"/>
      <c r="E49" s="287"/>
      <c r="F49" s="219" t="s">
        <v>20</v>
      </c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20" t="s">
        <v>19</v>
      </c>
      <c r="S49" s="220"/>
      <c r="T49" s="220"/>
    </row>
    <row r="50" spans="1:20" ht="25.15" customHeight="1" x14ac:dyDescent="0.25">
      <c r="A50" s="203" t="s">
        <v>4</v>
      </c>
      <c r="B50" s="203"/>
      <c r="C50" s="286" t="str">
        <f>IF('Příloha 1 k dohodě'!C34="","",'Příloha 1 k dohodě'!C34)</f>
        <v/>
      </c>
      <c r="D50" s="286"/>
      <c r="E50" s="287"/>
      <c r="F50" s="270" t="str">
        <f>IF('Příloha 1 k dohodě'!F34="","",'Příloha 1 k dohodě'!F34)</f>
        <v/>
      </c>
      <c r="G50" s="271"/>
      <c r="H50" s="271"/>
      <c r="I50" s="272"/>
      <c r="J50" s="270" t="str">
        <f>IF('Příloha 1 k dohodě'!J34="","",'Příloha 1 k dohodě'!J34)</f>
        <v/>
      </c>
      <c r="K50" s="271"/>
      <c r="L50" s="271"/>
      <c r="M50" s="271"/>
      <c r="N50" s="271"/>
      <c r="O50" s="271"/>
      <c r="P50" s="271"/>
      <c r="Q50" s="272"/>
      <c r="R50" s="220"/>
      <c r="S50" s="220"/>
      <c r="T50" s="220"/>
    </row>
    <row r="51" spans="1:20" ht="25.15" customHeight="1" x14ac:dyDescent="0.25">
      <c r="A51" s="203" t="s">
        <v>9</v>
      </c>
      <c r="B51" s="203"/>
      <c r="C51" s="282" t="str">
        <f>IF('Příloha 1 k dohodě'!C35="","",'Příloha 1 k dohodě'!C35)</f>
        <v/>
      </c>
      <c r="D51" s="282"/>
      <c r="E51" s="283"/>
      <c r="F51" s="273"/>
      <c r="G51" s="274"/>
      <c r="H51" s="274"/>
      <c r="I51" s="275"/>
      <c r="J51" s="273"/>
      <c r="K51" s="274"/>
      <c r="L51" s="274"/>
      <c r="M51" s="274"/>
      <c r="N51" s="274"/>
      <c r="O51" s="274"/>
      <c r="P51" s="274"/>
      <c r="Q51" s="275"/>
      <c r="R51" s="220"/>
      <c r="S51" s="220"/>
      <c r="T51" s="220"/>
    </row>
    <row r="52" spans="1:20" ht="25.15" customHeight="1" x14ac:dyDescent="0.25">
      <c r="A52" s="203" t="s">
        <v>5</v>
      </c>
      <c r="B52" s="203"/>
      <c r="C52" s="284" t="str">
        <f>IF('Příloha 1 k dohodě'!C36="","",'Příloha 1 k dohodě'!C36)</f>
        <v/>
      </c>
      <c r="D52" s="284"/>
      <c r="E52" s="285"/>
      <c r="F52" s="276"/>
      <c r="G52" s="277"/>
      <c r="H52" s="277"/>
      <c r="I52" s="278"/>
      <c r="J52" s="276"/>
      <c r="K52" s="277"/>
      <c r="L52" s="277"/>
      <c r="M52" s="277"/>
      <c r="N52" s="277"/>
      <c r="O52" s="277"/>
      <c r="P52" s="277"/>
      <c r="Q52" s="278"/>
      <c r="R52" s="220"/>
      <c r="S52" s="220"/>
      <c r="T52" s="220"/>
    </row>
  </sheetData>
  <mergeCells count="52">
    <mergeCell ref="A45:T45"/>
    <mergeCell ref="A44:T44"/>
    <mergeCell ref="A42:T42"/>
    <mergeCell ref="A36:I36"/>
    <mergeCell ref="S36:T36"/>
    <mergeCell ref="A38:T38"/>
    <mergeCell ref="A39:T39"/>
    <mergeCell ref="A41:T41"/>
    <mergeCell ref="A40:T40"/>
    <mergeCell ref="A37:T37"/>
    <mergeCell ref="S9:T13"/>
    <mergeCell ref="Q9:Q10"/>
    <mergeCell ref="Q12:Q14"/>
    <mergeCell ref="K9:K14"/>
    <mergeCell ref="A8:A14"/>
    <mergeCell ref="B8:B14"/>
    <mergeCell ref="D8:D14"/>
    <mergeCell ref="P9:P14"/>
    <mergeCell ref="E8:E14"/>
    <mergeCell ref="F9:F14"/>
    <mergeCell ref="L1:O3"/>
    <mergeCell ref="A35:T35"/>
    <mergeCell ref="F8:T8"/>
    <mergeCell ref="A7:D7"/>
    <mergeCell ref="G9:G14"/>
    <mergeCell ref="H9:H14"/>
    <mergeCell ref="I9:I14"/>
    <mergeCell ref="J9:J14"/>
    <mergeCell ref="C8:C14"/>
    <mergeCell ref="A4:D4"/>
    <mergeCell ref="A6:D6"/>
    <mergeCell ref="E4:J4"/>
    <mergeCell ref="K4:T4"/>
    <mergeCell ref="A5:R5"/>
    <mergeCell ref="E6:R6"/>
    <mergeCell ref="E7:R7"/>
    <mergeCell ref="R49:T52"/>
    <mergeCell ref="F49:Q49"/>
    <mergeCell ref="F50:I52"/>
    <mergeCell ref="J50:Q52"/>
    <mergeCell ref="A43:T43"/>
    <mergeCell ref="A48:T48"/>
    <mergeCell ref="A47:T47"/>
    <mergeCell ref="C51:E51"/>
    <mergeCell ref="C52:E52"/>
    <mergeCell ref="A49:B49"/>
    <mergeCell ref="A50:B50"/>
    <mergeCell ref="A51:B51"/>
    <mergeCell ref="A52:B52"/>
    <mergeCell ref="C49:E49"/>
    <mergeCell ref="C50:E50"/>
    <mergeCell ref="A46:T46"/>
  </mergeCells>
  <conditionalFormatting sqref="K15:P34">
    <cfRule type="cellIs" dxfId="3" priority="5" stopIfTrue="1" operator="equal">
      <formula>0</formula>
    </cfRule>
  </conditionalFormatting>
  <conditionalFormatting sqref="J15:J34">
    <cfRule type="cellIs" dxfId="2" priority="2" operator="equal">
      <formula>0</formula>
    </cfRule>
    <cfRule type="expression" dxfId="1" priority="3" stopIfTrue="1">
      <formula>0</formula>
    </cfRule>
  </conditionalFormatting>
  <conditionalFormatting sqref="I15:I34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3" fitToHeight="10" orientation="landscape" r:id="rId1"/>
  <headerFooter>
    <oddFooter>&amp;L&amp;9Podpora odborného vzdělávání zaměstnanců II
reg. č. CZ.03.1.52/0.0/0.0/15_021/0000053
&amp;12C&amp;R&amp;12S15</oddFooter>
  </headerFooter>
  <ignoredErrors>
    <ignoredError sqref="C50:C52 F50 J50" unlockedFormula="1"/>
  </ignoredError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5:I42"/>
  <sheetViews>
    <sheetView zoomScaleNormal="100" workbookViewId="0">
      <selection activeCell="N15" sqref="N15"/>
    </sheetView>
  </sheetViews>
  <sheetFormatPr defaultColWidth="9.140625" defaultRowHeight="12.75" x14ac:dyDescent="0.25"/>
  <cols>
    <col min="1" max="1" width="3.7109375" style="66" customWidth="1"/>
    <col min="2" max="2" width="20.5703125" style="58" customWidth="1"/>
    <col min="3" max="3" width="22.28515625" style="58" customWidth="1"/>
    <col min="4" max="4" width="32.85546875" style="58" customWidth="1"/>
    <col min="5" max="5" width="3.85546875" style="58" customWidth="1"/>
    <col min="6" max="6" width="11.85546875" style="58" customWidth="1"/>
    <col min="7" max="7" width="18.140625" style="58" customWidth="1"/>
    <col min="8" max="8" width="15.85546875" style="58" customWidth="1"/>
    <col min="9" max="9" width="18.28515625" style="58" customWidth="1"/>
    <col min="10" max="16384" width="9.140625" style="58"/>
  </cols>
  <sheetData>
    <row r="5" spans="1:9" ht="13.5" thickBot="1" x14ac:dyDescent="0.3"/>
    <row r="6" spans="1:9" ht="25.15" customHeight="1" x14ac:dyDescent="0.25">
      <c r="A6" s="322" t="s">
        <v>138</v>
      </c>
      <c r="B6" s="251"/>
      <c r="C6" s="251"/>
      <c r="D6" s="323" t="str">
        <f>IF('Příloha 3 k dohodě'!E4="","",'Příloha 1 k dohodě'!C5)</f>
        <v/>
      </c>
      <c r="E6" s="323"/>
      <c r="F6" s="323"/>
      <c r="G6" s="323"/>
      <c r="H6" s="324" t="s">
        <v>36</v>
      </c>
      <c r="I6" s="325"/>
    </row>
    <row r="7" spans="1:9" ht="25.15" customHeight="1" x14ac:dyDescent="0.25">
      <c r="A7" s="327" t="s">
        <v>37</v>
      </c>
      <c r="B7" s="328"/>
      <c r="C7" s="328"/>
      <c r="D7" s="328"/>
      <c r="E7" s="328"/>
      <c r="F7" s="328"/>
      <c r="G7" s="328"/>
      <c r="H7" s="246"/>
      <c r="I7" s="326"/>
    </row>
    <row r="8" spans="1:9" ht="25.15" customHeight="1" x14ac:dyDescent="0.25">
      <c r="A8" s="329" t="s">
        <v>23</v>
      </c>
      <c r="B8" s="330"/>
      <c r="C8" s="330"/>
      <c r="D8" s="203" t="str">
        <f>IF('Příloha 1 k dohodě'!C7="","",'Příloha 1 k dohodě'!C7)</f>
        <v/>
      </c>
      <c r="E8" s="203"/>
      <c r="F8" s="203"/>
      <c r="G8" s="203"/>
      <c r="H8" s="141" t="s">
        <v>8</v>
      </c>
      <c r="I8" s="159" t="str">
        <f>IF('Příloha 1 k dohodě'!P7="","",'Příloha 1 k dohodě'!P7)</f>
        <v/>
      </c>
    </row>
    <row r="9" spans="1:9" ht="25.15" customHeight="1" thickBot="1" x14ac:dyDescent="0.3">
      <c r="A9" s="331" t="s">
        <v>28</v>
      </c>
      <c r="B9" s="332"/>
      <c r="C9" s="332"/>
      <c r="D9" s="333" t="str">
        <f>IF('Příloha 1 k dohodě'!C8="","",'Příloha 1 k dohodě'!C8)</f>
        <v/>
      </c>
      <c r="E9" s="333"/>
      <c r="F9" s="333"/>
      <c r="G9" s="333"/>
      <c r="H9" s="333"/>
      <c r="I9" s="334"/>
    </row>
    <row r="10" spans="1:9" ht="17.25" customHeight="1" thickBot="1" x14ac:dyDescent="0.3">
      <c r="B10" s="67"/>
      <c r="C10" s="67"/>
      <c r="D10" s="68"/>
      <c r="E10" s="68"/>
      <c r="F10" s="68"/>
      <c r="G10" s="68"/>
      <c r="H10" s="68"/>
      <c r="I10" s="68"/>
    </row>
    <row r="11" spans="1:9" ht="25.15" customHeight="1" x14ac:dyDescent="0.25">
      <c r="A11" s="335" t="s">
        <v>38</v>
      </c>
      <c r="B11" s="324"/>
      <c r="C11" s="69" t="s">
        <v>39</v>
      </c>
      <c r="D11" s="70" t="s">
        <v>40</v>
      </c>
      <c r="E11" s="71"/>
      <c r="F11" s="71"/>
      <c r="G11" s="71"/>
      <c r="H11" s="71"/>
      <c r="I11" s="71"/>
    </row>
    <row r="12" spans="1:9" ht="25.15" customHeight="1" thickBot="1" x14ac:dyDescent="0.3">
      <c r="A12" s="336"/>
      <c r="B12" s="337"/>
      <c r="C12" s="72"/>
      <c r="D12" s="73"/>
      <c r="E12" s="71"/>
      <c r="F12" s="71"/>
      <c r="G12" s="71"/>
      <c r="H12" s="71"/>
      <c r="I12" s="71"/>
    </row>
    <row r="13" spans="1:9" x14ac:dyDescent="0.25">
      <c r="A13" s="339" t="s">
        <v>1</v>
      </c>
      <c r="B13" s="339"/>
      <c r="C13" s="339"/>
      <c r="D13" s="339"/>
      <c r="E13" s="339"/>
      <c r="F13" s="339"/>
      <c r="G13" s="339"/>
      <c r="H13" s="339"/>
      <c r="I13" s="339"/>
    </row>
    <row r="14" spans="1:9" s="63" customFormat="1" x14ac:dyDescent="0.25">
      <c r="A14" s="290" t="s">
        <v>125</v>
      </c>
      <c r="B14" s="290"/>
      <c r="C14" s="290"/>
      <c r="D14" s="290"/>
      <c r="E14" s="290"/>
      <c r="F14" s="290"/>
      <c r="G14" s="290"/>
      <c r="H14" s="290"/>
      <c r="I14" s="290"/>
    </row>
    <row r="15" spans="1:9" x14ac:dyDescent="0.25">
      <c r="A15" s="307" t="s">
        <v>150</v>
      </c>
      <c r="B15" s="307"/>
      <c r="C15" s="307"/>
      <c r="D15" s="307"/>
      <c r="E15" s="307"/>
      <c r="F15" s="307"/>
      <c r="G15" s="307"/>
      <c r="H15" s="307"/>
      <c r="I15" s="307"/>
    </row>
    <row r="16" spans="1:9" ht="25.5" customHeight="1" x14ac:dyDescent="0.25">
      <c r="A16" s="340" t="s">
        <v>180</v>
      </c>
      <c r="B16" s="237"/>
      <c r="C16" s="237"/>
      <c r="D16" s="237"/>
      <c r="E16" s="237"/>
      <c r="F16" s="237"/>
      <c r="G16" s="237"/>
      <c r="H16" s="237"/>
      <c r="I16" s="237"/>
    </row>
    <row r="17" spans="1:9" x14ac:dyDescent="0.25">
      <c r="A17" s="188"/>
      <c r="B17" s="188"/>
      <c r="C17" s="188"/>
      <c r="D17" s="188"/>
      <c r="E17" s="188"/>
      <c r="F17" s="188"/>
      <c r="G17" s="188"/>
      <c r="H17" s="188"/>
      <c r="I17" s="188"/>
    </row>
    <row r="18" spans="1:9" x14ac:dyDescent="0.25">
      <c r="A18" s="338"/>
      <c r="B18" s="338"/>
      <c r="C18" s="338"/>
      <c r="D18" s="338"/>
      <c r="E18" s="338"/>
      <c r="F18" s="338"/>
      <c r="G18" s="338"/>
      <c r="H18" s="338"/>
      <c r="I18" s="338"/>
    </row>
    <row r="19" spans="1:9" ht="25.15" customHeight="1" x14ac:dyDescent="0.25">
      <c r="A19" s="203" t="s">
        <v>3</v>
      </c>
      <c r="B19" s="203"/>
      <c r="C19" s="64"/>
      <c r="D19" s="219" t="s">
        <v>20</v>
      </c>
      <c r="E19" s="219"/>
      <c r="F19" s="219"/>
      <c r="G19" s="219"/>
      <c r="H19" s="220" t="s">
        <v>19</v>
      </c>
      <c r="I19" s="220"/>
    </row>
    <row r="20" spans="1:9" ht="25.15" customHeight="1" x14ac:dyDescent="0.25">
      <c r="A20" s="203" t="s">
        <v>4</v>
      </c>
      <c r="B20" s="203"/>
      <c r="C20" s="64" t="str">
        <f>IF('Příloha 1 k dohodě'!C34="","",'Příloha 1 k dohodě'!C34)</f>
        <v/>
      </c>
      <c r="D20" s="201" t="str">
        <f>IF('Příloha 1 k dohodě'!F34="","",'Příloha 1 k dohodě'!F34)</f>
        <v/>
      </c>
      <c r="E20" s="201" t="str">
        <f>IF('Příloha 1 k dohodě'!J34="","",'Příloha 1 k dohodě'!J34)</f>
        <v/>
      </c>
      <c r="F20" s="201"/>
      <c r="G20" s="201"/>
      <c r="H20" s="220"/>
      <c r="I20" s="220"/>
    </row>
    <row r="21" spans="1:9" ht="25.15" customHeight="1" x14ac:dyDescent="0.25">
      <c r="A21" s="203" t="s">
        <v>9</v>
      </c>
      <c r="B21" s="203"/>
      <c r="C21" s="160" t="str">
        <f>IF('Příloha 1 k dohodě'!C35="","",'Příloha 1 k dohodě'!C35)</f>
        <v/>
      </c>
      <c r="D21" s="201"/>
      <c r="E21" s="201"/>
      <c r="F21" s="201"/>
      <c r="G21" s="201"/>
      <c r="H21" s="220"/>
      <c r="I21" s="220"/>
    </row>
    <row r="22" spans="1:9" ht="25.15" customHeight="1" x14ac:dyDescent="0.25">
      <c r="A22" s="203" t="s">
        <v>5</v>
      </c>
      <c r="B22" s="203"/>
      <c r="C22" s="65" t="str">
        <f>IF('Příloha 1 k dohodě'!C36="","",'Příloha 1 k dohodě'!C36)</f>
        <v/>
      </c>
      <c r="D22" s="201"/>
      <c r="E22" s="201"/>
      <c r="F22" s="201"/>
      <c r="G22" s="201"/>
      <c r="H22" s="220"/>
      <c r="I22" s="220"/>
    </row>
    <row r="23" spans="1:9" x14ac:dyDescent="0.25">
      <c r="A23" s="58"/>
    </row>
    <row r="24" spans="1:9" x14ac:dyDescent="0.25">
      <c r="A24" s="58"/>
    </row>
    <row r="25" spans="1:9" x14ac:dyDescent="0.25">
      <c r="A25" s="58"/>
    </row>
    <row r="26" spans="1:9" x14ac:dyDescent="0.25">
      <c r="A26" s="58"/>
    </row>
    <row r="27" spans="1:9" x14ac:dyDescent="0.25">
      <c r="A27" s="58"/>
    </row>
    <row r="28" spans="1:9" x14ac:dyDescent="0.25">
      <c r="A28" s="58"/>
    </row>
    <row r="42" spans="1:1" x14ac:dyDescent="0.25">
      <c r="A42" s="58"/>
    </row>
  </sheetData>
  <sheetProtection algorithmName="SHA-512" hashValue="IrR21kuU1UE0yxigLgYxRlJW5hHn7tzRlNtU1GMvmLtCXv6m1xGSwN7Rk8fs751kLtGgTLvg4hec/Q4F3NGexQ==" saltValue="KU0hNzA1mc1AP0AVwc298g==" spinCount="100000" sheet="1" objects="1" scenarios="1"/>
  <mergeCells count="23">
    <mergeCell ref="H19:I22"/>
    <mergeCell ref="D19:G19"/>
    <mergeCell ref="E20:G22"/>
    <mergeCell ref="D20:D22"/>
    <mergeCell ref="A19:B19"/>
    <mergeCell ref="A20:B20"/>
    <mergeCell ref="A21:B21"/>
    <mergeCell ref="A22:B22"/>
    <mergeCell ref="A9:C9"/>
    <mergeCell ref="D9:I9"/>
    <mergeCell ref="A11:B11"/>
    <mergeCell ref="A12:B12"/>
    <mergeCell ref="A18:I18"/>
    <mergeCell ref="A13:I13"/>
    <mergeCell ref="A14:I14"/>
    <mergeCell ref="A15:I15"/>
    <mergeCell ref="A16:I16"/>
    <mergeCell ref="A6:C6"/>
    <mergeCell ref="D6:G6"/>
    <mergeCell ref="H6:I7"/>
    <mergeCell ref="A7:G7"/>
    <mergeCell ref="A8:C8"/>
    <mergeCell ref="D8:G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7" fitToHeight="10" orientation="landscape" r:id="rId1"/>
  <headerFooter>
    <oddFooter>&amp;L&amp;12Podpora odborného vzdělávání zaměstnanců II
reg. č. CZ.03.1.52/0.0/0.0/15_021/0000053
C&amp;R&amp;12S15</oddFooter>
  </headerFooter>
  <ignoredErrors>
    <ignoredError sqref="C20:E20 C21:C22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53"/>
  <sheetViews>
    <sheetView zoomScale="78" zoomScaleNormal="78" workbookViewId="0">
      <selection activeCell="A2" sqref="A2:D2"/>
    </sheetView>
  </sheetViews>
  <sheetFormatPr defaultColWidth="8.85546875" defaultRowHeight="15" x14ac:dyDescent="0.2"/>
  <cols>
    <col min="1" max="1" width="4.85546875" style="82" customWidth="1"/>
    <col min="2" max="3" width="27.42578125" style="82" customWidth="1"/>
    <col min="4" max="4" width="6.85546875" style="82" customWidth="1"/>
    <col min="5" max="5" width="19" style="82" customWidth="1"/>
    <col min="6" max="6" width="1.7109375" style="82" bestFit="1" customWidth="1"/>
    <col min="7" max="8" width="19" style="82" customWidth="1"/>
    <col min="9" max="9" width="1.7109375" style="82" bestFit="1" customWidth="1"/>
    <col min="10" max="11" width="19" style="82" customWidth="1"/>
    <col min="12" max="12" width="1.7109375" style="82" bestFit="1" customWidth="1"/>
    <col min="13" max="14" width="19" style="82" customWidth="1"/>
    <col min="15" max="15" width="1.7109375" style="82" bestFit="1" customWidth="1"/>
    <col min="16" max="17" width="19" style="82" customWidth="1"/>
    <col min="18" max="18" width="1.7109375" style="82" bestFit="1" customWidth="1"/>
    <col min="19" max="19" width="19" style="82" customWidth="1"/>
    <col min="20" max="21" width="9" style="82" customWidth="1"/>
    <col min="22" max="16384" width="8.85546875" style="82"/>
  </cols>
  <sheetData>
    <row r="1" spans="1:21" ht="54.6" customHeight="1" thickBot="1" x14ac:dyDescent="0.25">
      <c r="B1" s="131"/>
      <c r="C1" s="131"/>
      <c r="D1" s="131"/>
      <c r="E1" s="375" t="s">
        <v>58</v>
      </c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</row>
    <row r="2" spans="1:21" s="78" customFormat="1" ht="30" customHeight="1" x14ac:dyDescent="0.2">
      <c r="A2" s="376" t="s">
        <v>59</v>
      </c>
      <c r="B2" s="377"/>
      <c r="C2" s="377"/>
      <c r="D2" s="377"/>
      <c r="E2" s="378" t="str">
        <f>IF('Příloha 1 k dohodě'!C5="","",'Příloha 1 k dohodě'!C5)</f>
        <v/>
      </c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9"/>
    </row>
    <row r="3" spans="1:21" s="78" customFormat="1" ht="30" customHeight="1" x14ac:dyDescent="0.2">
      <c r="A3" s="341" t="s">
        <v>60</v>
      </c>
      <c r="B3" s="342"/>
      <c r="C3" s="342"/>
      <c r="D3" s="342"/>
      <c r="E3" s="380" t="str">
        <f>IF('Příloha 1 k dohodě'!C8="","",'Příloha 1 k dohodě'!C8)</f>
        <v/>
      </c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1"/>
    </row>
    <row r="4" spans="1:21" ht="30" customHeight="1" x14ac:dyDescent="0.2">
      <c r="A4" s="341" t="s">
        <v>61</v>
      </c>
      <c r="B4" s="342"/>
      <c r="C4" s="342"/>
      <c r="D4" s="342"/>
      <c r="E4" s="161" t="s">
        <v>62</v>
      </c>
      <c r="F4" s="382"/>
      <c r="G4" s="383"/>
      <c r="H4" s="383"/>
      <c r="I4" s="384" t="s">
        <v>63</v>
      </c>
      <c r="J4" s="384"/>
      <c r="K4" s="382"/>
      <c r="L4" s="382"/>
      <c r="M4" s="382"/>
      <c r="N4" s="364" t="s">
        <v>145</v>
      </c>
      <c r="O4" s="385"/>
      <c r="P4" s="385"/>
      <c r="Q4" s="385"/>
      <c r="R4" s="385"/>
      <c r="S4" s="386"/>
      <c r="T4" s="387" t="str">
        <f>IF('Příloha 1 k dohodě'!R8="","",'Příloha 1 k dohodě'!R8)</f>
        <v/>
      </c>
      <c r="U4" s="388"/>
    </row>
    <row r="5" spans="1:21" ht="30" customHeight="1" x14ac:dyDescent="0.2">
      <c r="A5" s="341" t="s">
        <v>64</v>
      </c>
      <c r="B5" s="342"/>
      <c r="C5" s="342"/>
      <c r="D5" s="342"/>
      <c r="E5" s="342" t="str">
        <f>IF('Příloha 1 k dohodě'!C7="","",'Příloha 1 k dohodě'!C7)</f>
        <v/>
      </c>
      <c r="F5" s="342"/>
      <c r="G5" s="342"/>
      <c r="H5" s="342"/>
      <c r="I5" s="342"/>
      <c r="J5" s="342"/>
      <c r="K5" s="342"/>
      <c r="L5" s="342"/>
      <c r="M5" s="342"/>
      <c r="N5" s="342"/>
      <c r="O5" s="342"/>
      <c r="P5" s="342"/>
      <c r="Q5" s="342"/>
      <c r="R5" s="342"/>
      <c r="S5" s="342"/>
      <c r="T5" s="342"/>
      <c r="U5" s="343"/>
    </row>
    <row r="6" spans="1:21" ht="30" customHeight="1" x14ac:dyDescent="0.2">
      <c r="A6" s="341" t="s">
        <v>48</v>
      </c>
      <c r="B6" s="342"/>
      <c r="C6" s="342"/>
      <c r="D6" s="342"/>
      <c r="E6" s="342" t="str">
        <f>IF('Příloha 2  k dohodě'!H5="","",'Příloha 2  k dohodě'!H5)</f>
        <v/>
      </c>
      <c r="F6" s="342"/>
      <c r="G6" s="342"/>
      <c r="H6" s="342"/>
      <c r="I6" s="342"/>
      <c r="J6" s="342"/>
      <c r="K6" s="342"/>
      <c r="L6" s="342"/>
      <c r="M6" s="342"/>
      <c r="N6" s="342"/>
      <c r="O6" s="342"/>
      <c r="P6" s="342"/>
      <c r="Q6" s="342"/>
      <c r="R6" s="342"/>
      <c r="S6" s="342"/>
      <c r="T6" s="342"/>
      <c r="U6" s="343"/>
    </row>
    <row r="7" spans="1:21" ht="30" customHeight="1" thickBot="1" x14ac:dyDescent="0.25">
      <c r="A7" s="344" t="s">
        <v>65</v>
      </c>
      <c r="B7" s="345"/>
      <c r="C7" s="345"/>
      <c r="D7" s="345"/>
      <c r="E7" s="346" t="str">
        <f>IF('Příloha 2  k dohodě'!H6="","",'Příloha 2  k dohodě'!H6)</f>
        <v/>
      </c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7"/>
    </row>
    <row r="8" spans="1:21" ht="30" customHeight="1" x14ac:dyDescent="0.2">
      <c r="A8" s="360" t="s">
        <v>44</v>
      </c>
      <c r="B8" s="361"/>
      <c r="C8" s="361"/>
      <c r="D8" s="361"/>
      <c r="E8" s="373"/>
      <c r="F8" s="373"/>
      <c r="G8" s="373"/>
      <c r="H8" s="373"/>
      <c r="I8" s="373"/>
      <c r="J8" s="373"/>
      <c r="K8" s="373"/>
      <c r="L8" s="373"/>
      <c r="M8" s="373"/>
      <c r="N8" s="373"/>
      <c r="O8" s="373"/>
      <c r="P8" s="373"/>
      <c r="Q8" s="373"/>
      <c r="R8" s="373"/>
      <c r="S8" s="373"/>
      <c r="T8" s="353" t="s">
        <v>144</v>
      </c>
      <c r="U8" s="357" t="s">
        <v>66</v>
      </c>
    </row>
    <row r="9" spans="1:21" ht="30" customHeight="1" x14ac:dyDescent="0.2">
      <c r="A9" s="362" t="s">
        <v>121</v>
      </c>
      <c r="B9" s="363"/>
      <c r="C9" s="363"/>
      <c r="D9" s="364"/>
      <c r="E9" s="83"/>
      <c r="F9" s="84" t="s">
        <v>67</v>
      </c>
      <c r="G9" s="85"/>
      <c r="H9" s="83"/>
      <c r="I9" s="84" t="s">
        <v>67</v>
      </c>
      <c r="J9" s="85"/>
      <c r="K9" s="83"/>
      <c r="L9" s="84" t="s">
        <v>67</v>
      </c>
      <c r="M9" s="85"/>
      <c r="N9" s="83"/>
      <c r="O9" s="84" t="s">
        <v>67</v>
      </c>
      <c r="P9" s="85"/>
      <c r="Q9" s="83"/>
      <c r="R9" s="84" t="s">
        <v>67</v>
      </c>
      <c r="S9" s="85"/>
      <c r="T9" s="354"/>
      <c r="U9" s="358"/>
    </row>
    <row r="10" spans="1:21" ht="30" customHeight="1" x14ac:dyDescent="0.2">
      <c r="A10" s="365" t="s">
        <v>122</v>
      </c>
      <c r="B10" s="366"/>
      <c r="C10" s="366"/>
      <c r="D10" s="367"/>
      <c r="E10" s="83"/>
      <c r="F10" s="84" t="s">
        <v>67</v>
      </c>
      <c r="G10" s="85"/>
      <c r="H10" s="83"/>
      <c r="I10" s="84" t="s">
        <v>67</v>
      </c>
      <c r="J10" s="85"/>
      <c r="K10" s="83"/>
      <c r="L10" s="84" t="s">
        <v>67</v>
      </c>
      <c r="M10" s="85"/>
      <c r="N10" s="83"/>
      <c r="O10" s="84" t="s">
        <v>67</v>
      </c>
      <c r="P10" s="85"/>
      <c r="Q10" s="83"/>
      <c r="R10" s="84" t="s">
        <v>67</v>
      </c>
      <c r="S10" s="85"/>
      <c r="T10" s="354"/>
      <c r="U10" s="358"/>
    </row>
    <row r="11" spans="1:21" ht="112.15" customHeight="1" x14ac:dyDescent="0.2">
      <c r="A11" s="368" t="s">
        <v>68</v>
      </c>
      <c r="B11" s="369"/>
      <c r="C11" s="369"/>
      <c r="D11" s="369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55"/>
      <c r="U11" s="358"/>
    </row>
    <row r="12" spans="1:21" ht="33.6" customHeight="1" thickBot="1" x14ac:dyDescent="0.25">
      <c r="A12" s="370" t="s">
        <v>69</v>
      </c>
      <c r="B12" s="371"/>
      <c r="C12" s="371"/>
      <c r="D12" s="371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56"/>
      <c r="U12" s="359"/>
    </row>
    <row r="13" spans="1:21" s="89" customFormat="1" ht="15.75" x14ac:dyDescent="0.25">
      <c r="A13" s="86" t="s">
        <v>70</v>
      </c>
      <c r="B13" s="123" t="s">
        <v>6</v>
      </c>
      <c r="C13" s="123" t="s">
        <v>7</v>
      </c>
      <c r="D13" s="123" t="s">
        <v>41</v>
      </c>
      <c r="E13" s="389" t="s">
        <v>71</v>
      </c>
      <c r="F13" s="389"/>
      <c r="G13" s="389"/>
      <c r="H13" s="389" t="s">
        <v>71</v>
      </c>
      <c r="I13" s="389"/>
      <c r="J13" s="389"/>
      <c r="K13" s="389" t="s">
        <v>71</v>
      </c>
      <c r="L13" s="389"/>
      <c r="M13" s="389"/>
      <c r="N13" s="389" t="s">
        <v>71</v>
      </c>
      <c r="O13" s="389"/>
      <c r="P13" s="389"/>
      <c r="Q13" s="389" t="s">
        <v>71</v>
      </c>
      <c r="R13" s="389"/>
      <c r="S13" s="389"/>
      <c r="T13" s="87">
        <v>1</v>
      </c>
      <c r="U13" s="88">
        <v>2</v>
      </c>
    </row>
    <row r="14" spans="1:21" ht="41.45" customHeight="1" x14ac:dyDescent="0.2">
      <c r="A14" s="90">
        <f>[1]P1!A10</f>
        <v>1</v>
      </c>
      <c r="B14" s="162" t="str">
        <f>IF('Příloha 1 k dohodě'!B11="","",'Příloha 1 k dohodě'!B11)</f>
        <v/>
      </c>
      <c r="C14" s="162" t="str">
        <f>IF('Příloha 1 k dohodě'!C11="","",'Příloha 1 k dohodě'!C11)</f>
        <v/>
      </c>
      <c r="D14" s="162" t="str">
        <f>IF('Příloha 1 k dohodě'!D11="","",'Příloha 1 k dohodě'!D11)</f>
        <v/>
      </c>
      <c r="E14" s="351"/>
      <c r="F14" s="351"/>
      <c r="G14" s="351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1"/>
      <c r="S14" s="351"/>
      <c r="T14" s="91"/>
      <c r="U14" s="92"/>
    </row>
    <row r="15" spans="1:21" ht="41.45" customHeight="1" x14ac:dyDescent="0.2">
      <c r="A15" s="90">
        <f>[1]P1!A11</f>
        <v>2</v>
      </c>
      <c r="B15" s="162" t="str">
        <f>IF('Příloha 1 k dohodě'!B12="","",'Příloha 1 k dohodě'!B12)</f>
        <v/>
      </c>
      <c r="C15" s="162" t="str">
        <f>IF('Příloha 1 k dohodě'!C12="","",'Příloha 1 k dohodě'!C12)</f>
        <v/>
      </c>
      <c r="D15" s="162" t="str">
        <f>IF('Příloha 1 k dohodě'!D12="","",'Příloha 1 k dohodě'!D12)</f>
        <v/>
      </c>
      <c r="E15" s="351"/>
      <c r="F15" s="351"/>
      <c r="G15" s="351"/>
      <c r="H15" s="351"/>
      <c r="I15" s="351"/>
      <c r="J15" s="351"/>
      <c r="K15" s="351"/>
      <c r="L15" s="351"/>
      <c r="M15" s="351"/>
      <c r="N15" s="351"/>
      <c r="O15" s="351"/>
      <c r="P15" s="351"/>
      <c r="Q15" s="351"/>
      <c r="R15" s="351"/>
      <c r="S15" s="351"/>
      <c r="T15" s="79"/>
      <c r="U15" s="92"/>
    </row>
    <row r="16" spans="1:21" ht="41.45" customHeight="1" x14ac:dyDescent="0.2">
      <c r="A16" s="90">
        <f>[1]P1!A12</f>
        <v>3</v>
      </c>
      <c r="B16" s="162" t="str">
        <f>IF('Příloha 1 k dohodě'!B13="","",'Příloha 1 k dohodě'!B13)</f>
        <v/>
      </c>
      <c r="C16" s="162" t="str">
        <f>IF('Příloha 1 k dohodě'!C13="","",'Příloha 1 k dohodě'!C13)</f>
        <v/>
      </c>
      <c r="D16" s="162" t="str">
        <f>IF('Příloha 1 k dohodě'!D13="","",'Příloha 1 k dohodě'!D13)</f>
        <v/>
      </c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351"/>
      <c r="P16" s="351"/>
      <c r="Q16" s="351"/>
      <c r="R16" s="351"/>
      <c r="S16" s="351"/>
      <c r="T16" s="79"/>
      <c r="U16" s="92"/>
    </row>
    <row r="17" spans="1:21" ht="41.45" customHeight="1" x14ac:dyDescent="0.2">
      <c r="A17" s="90">
        <f>[1]P1!A13</f>
        <v>4</v>
      </c>
      <c r="B17" s="162" t="str">
        <f>IF('Příloha 1 k dohodě'!B14="","",'Příloha 1 k dohodě'!B14)</f>
        <v/>
      </c>
      <c r="C17" s="162" t="str">
        <f>IF('Příloha 1 k dohodě'!C14="","",'Příloha 1 k dohodě'!C14)</f>
        <v/>
      </c>
      <c r="D17" s="162" t="str">
        <f>IF('Příloha 1 k dohodě'!D14="","",'Příloha 1 k dohodě'!D14)</f>
        <v/>
      </c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51"/>
      <c r="Q17" s="351"/>
      <c r="R17" s="351"/>
      <c r="S17" s="351"/>
      <c r="T17" s="79"/>
      <c r="U17" s="92"/>
    </row>
    <row r="18" spans="1:21" ht="41.45" customHeight="1" x14ac:dyDescent="0.2">
      <c r="A18" s="90">
        <f>[1]P1!A14</f>
        <v>5</v>
      </c>
      <c r="B18" s="162" t="str">
        <f>IF('Příloha 1 k dohodě'!B15="","",'Příloha 1 k dohodě'!B15)</f>
        <v/>
      </c>
      <c r="C18" s="162" t="str">
        <f>IF('Příloha 1 k dohodě'!C15="","",'Příloha 1 k dohodě'!C15)</f>
        <v/>
      </c>
      <c r="D18" s="162" t="str">
        <f>IF('Příloha 1 k dohodě'!D15="","",'Příloha 1 k dohodě'!D15)</f>
        <v/>
      </c>
      <c r="E18" s="351"/>
      <c r="F18" s="351"/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1"/>
      <c r="S18" s="351"/>
      <c r="T18" s="79"/>
      <c r="U18" s="92"/>
    </row>
    <row r="19" spans="1:21" ht="41.45" customHeight="1" x14ac:dyDescent="0.2">
      <c r="A19" s="90">
        <f>[1]P1!A15</f>
        <v>6</v>
      </c>
      <c r="B19" s="162" t="str">
        <f>IF('Příloha 1 k dohodě'!B16="","",'Příloha 1 k dohodě'!B16)</f>
        <v/>
      </c>
      <c r="C19" s="162" t="str">
        <f>IF('Příloha 1 k dohodě'!C16="","",'Příloha 1 k dohodě'!C16)</f>
        <v/>
      </c>
      <c r="D19" s="162" t="str">
        <f>IF('Příloha 1 k dohodě'!D16="","",'Příloha 1 k dohodě'!D16)</f>
        <v/>
      </c>
      <c r="E19" s="351"/>
      <c r="F19" s="351"/>
      <c r="G19" s="351"/>
      <c r="H19" s="351"/>
      <c r="I19" s="351"/>
      <c r="J19" s="351"/>
      <c r="K19" s="351"/>
      <c r="L19" s="351"/>
      <c r="M19" s="351"/>
      <c r="N19" s="351"/>
      <c r="O19" s="351"/>
      <c r="P19" s="351"/>
      <c r="Q19" s="351"/>
      <c r="R19" s="351"/>
      <c r="S19" s="351"/>
      <c r="T19" s="79"/>
      <c r="U19" s="92"/>
    </row>
    <row r="20" spans="1:21" ht="41.45" customHeight="1" x14ac:dyDescent="0.2">
      <c r="A20" s="90">
        <f>[1]P1!A16</f>
        <v>7</v>
      </c>
      <c r="B20" s="162" t="str">
        <f>IF('Příloha 1 k dohodě'!B17="","",'Příloha 1 k dohodě'!B17)</f>
        <v/>
      </c>
      <c r="C20" s="162" t="str">
        <f>IF('Příloha 1 k dohodě'!C17="","",'Příloha 1 k dohodě'!C17)</f>
        <v/>
      </c>
      <c r="D20" s="162" t="str">
        <f>IF('Příloha 1 k dohodě'!D17="","",'Příloha 1 k dohodě'!D17)</f>
        <v/>
      </c>
      <c r="E20" s="351"/>
      <c r="F20" s="351"/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1"/>
      <c r="R20" s="351"/>
      <c r="S20" s="351"/>
      <c r="T20" s="79"/>
      <c r="U20" s="92"/>
    </row>
    <row r="21" spans="1:21" ht="41.45" customHeight="1" x14ac:dyDescent="0.2">
      <c r="A21" s="90">
        <f>[1]P1!A17</f>
        <v>8</v>
      </c>
      <c r="B21" s="162" t="str">
        <f>IF('Příloha 1 k dohodě'!B18="","",'Příloha 1 k dohodě'!B18)</f>
        <v/>
      </c>
      <c r="C21" s="162" t="str">
        <f>IF('Příloha 1 k dohodě'!C18="","",'Příloha 1 k dohodě'!C18)</f>
        <v/>
      </c>
      <c r="D21" s="162" t="str">
        <f>IF('Příloha 1 k dohodě'!D18="","",'Příloha 1 k dohodě'!D18)</f>
        <v/>
      </c>
      <c r="E21" s="351"/>
      <c r="F21" s="351"/>
      <c r="G21" s="351"/>
      <c r="H21" s="351"/>
      <c r="I21" s="351"/>
      <c r="J21" s="351"/>
      <c r="K21" s="351"/>
      <c r="L21" s="351"/>
      <c r="M21" s="351"/>
      <c r="N21" s="351"/>
      <c r="O21" s="351"/>
      <c r="P21" s="351"/>
      <c r="Q21" s="351"/>
      <c r="R21" s="351"/>
      <c r="S21" s="351"/>
      <c r="T21" s="79"/>
      <c r="U21" s="92"/>
    </row>
    <row r="22" spans="1:21" ht="41.45" customHeight="1" x14ac:dyDescent="0.2">
      <c r="A22" s="90">
        <f>[1]P1!A18</f>
        <v>9</v>
      </c>
      <c r="B22" s="162" t="str">
        <f>IF('Příloha 1 k dohodě'!B19="","",'Příloha 1 k dohodě'!B19)</f>
        <v/>
      </c>
      <c r="C22" s="162" t="str">
        <f>IF('Příloha 1 k dohodě'!C19="","",'Příloha 1 k dohodě'!C19)</f>
        <v/>
      </c>
      <c r="D22" s="162" t="str">
        <f>IF('Příloha 1 k dohodě'!D19="","",'Příloha 1 k dohodě'!D19)</f>
        <v/>
      </c>
      <c r="E22" s="351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1"/>
      <c r="S22" s="351"/>
      <c r="T22" s="79"/>
      <c r="U22" s="92"/>
    </row>
    <row r="23" spans="1:21" ht="41.45" customHeight="1" x14ac:dyDescent="0.2">
      <c r="A23" s="90">
        <f>[1]P1!A19</f>
        <v>10</v>
      </c>
      <c r="B23" s="162" t="str">
        <f>IF('Příloha 1 k dohodě'!B20="","",'Příloha 1 k dohodě'!B20)</f>
        <v/>
      </c>
      <c r="C23" s="162" t="str">
        <f>IF('Příloha 1 k dohodě'!C20="","",'Příloha 1 k dohodě'!C20)</f>
        <v/>
      </c>
      <c r="D23" s="162" t="str">
        <f>IF('Příloha 1 k dohodě'!D20="","",'Příloha 1 k dohodě'!D20)</f>
        <v/>
      </c>
      <c r="E23" s="351"/>
      <c r="F23" s="351"/>
      <c r="G23" s="351"/>
      <c r="H23" s="351"/>
      <c r="I23" s="351"/>
      <c r="J23" s="351"/>
      <c r="K23" s="351"/>
      <c r="L23" s="351"/>
      <c r="M23" s="351"/>
      <c r="N23" s="351"/>
      <c r="O23" s="351"/>
      <c r="P23" s="351"/>
      <c r="Q23" s="351"/>
      <c r="R23" s="351"/>
      <c r="S23" s="351"/>
      <c r="T23" s="79"/>
      <c r="U23" s="92"/>
    </row>
    <row r="24" spans="1:21" ht="41.45" customHeight="1" x14ac:dyDescent="0.2">
      <c r="A24" s="90">
        <f>[1]P1!A20</f>
        <v>11</v>
      </c>
      <c r="B24" s="162" t="str">
        <f>IF('Příloha 1 k dohodě'!B21="","",'Příloha 1 k dohodě'!B21)</f>
        <v/>
      </c>
      <c r="C24" s="162" t="str">
        <f>IF('Příloha 1 k dohodě'!C21="","",'Příloha 1 k dohodě'!C21)</f>
        <v/>
      </c>
      <c r="D24" s="162" t="str">
        <f>IF('Příloha 1 k dohodě'!D21="","",'Příloha 1 k dohodě'!D21)</f>
        <v/>
      </c>
      <c r="E24" s="351"/>
      <c r="F24" s="351"/>
      <c r="G24" s="351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79"/>
      <c r="U24" s="92"/>
    </row>
    <row r="25" spans="1:21" ht="41.45" customHeight="1" x14ac:dyDescent="0.2">
      <c r="A25" s="90">
        <f>[1]P1!A21</f>
        <v>12</v>
      </c>
      <c r="B25" s="162" t="str">
        <f>IF('Příloha 1 k dohodě'!B22="","",'Příloha 1 k dohodě'!B22)</f>
        <v/>
      </c>
      <c r="C25" s="162" t="str">
        <f>IF('Příloha 1 k dohodě'!C22="","",'Příloha 1 k dohodě'!C22)</f>
        <v/>
      </c>
      <c r="D25" s="162" t="str">
        <f>IF('Příloha 1 k dohodě'!D22="","",'Příloha 1 k dohodě'!D22)</f>
        <v/>
      </c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1"/>
      <c r="S25" s="351"/>
      <c r="T25" s="79"/>
      <c r="U25" s="92"/>
    </row>
    <row r="26" spans="1:21" ht="41.45" customHeight="1" x14ac:dyDescent="0.2">
      <c r="A26" s="90">
        <f>[1]P1!A22</f>
        <v>13</v>
      </c>
      <c r="B26" s="162" t="str">
        <f>IF('Příloha 1 k dohodě'!B23="","",'Příloha 1 k dohodě'!B23)</f>
        <v/>
      </c>
      <c r="C26" s="162" t="str">
        <f>IF('Příloha 1 k dohodě'!C23="","",'Příloha 1 k dohodě'!C23)</f>
        <v/>
      </c>
      <c r="D26" s="162" t="str">
        <f>IF('Příloha 1 k dohodě'!D23="","",'Příloha 1 k dohodě'!D23)</f>
        <v/>
      </c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1"/>
      <c r="S26" s="351"/>
      <c r="T26" s="79"/>
      <c r="U26" s="92"/>
    </row>
    <row r="27" spans="1:21" ht="41.45" customHeight="1" x14ac:dyDescent="0.2">
      <c r="A27" s="90">
        <f>[1]P1!A23</f>
        <v>14</v>
      </c>
      <c r="B27" s="162" t="str">
        <f>IF('Příloha 1 k dohodě'!B24="","",'Příloha 1 k dohodě'!B24)</f>
        <v/>
      </c>
      <c r="C27" s="162" t="str">
        <f>IF('Příloha 1 k dohodě'!C24="","",'Příloha 1 k dohodě'!C24)</f>
        <v/>
      </c>
      <c r="D27" s="162" t="str">
        <f>IF('Příloha 1 k dohodě'!D24="","",'Příloha 1 k dohodě'!D24)</f>
        <v/>
      </c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79"/>
      <c r="U27" s="92"/>
    </row>
    <row r="28" spans="1:21" ht="41.45" customHeight="1" x14ac:dyDescent="0.2">
      <c r="A28" s="90">
        <f>[1]P1!A24</f>
        <v>15</v>
      </c>
      <c r="B28" s="162" t="str">
        <f>IF('Příloha 1 k dohodě'!B25="","",'Příloha 1 k dohodě'!B25)</f>
        <v/>
      </c>
      <c r="C28" s="162" t="str">
        <f>IF('Příloha 1 k dohodě'!C25="","",'Příloha 1 k dohodě'!C25)</f>
        <v/>
      </c>
      <c r="D28" s="162" t="str">
        <f>IF('Příloha 1 k dohodě'!D25="","",'Příloha 1 k dohodě'!D25)</f>
        <v/>
      </c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79"/>
      <c r="U28" s="92"/>
    </row>
    <row r="29" spans="1:21" ht="41.45" customHeight="1" x14ac:dyDescent="0.2">
      <c r="A29" s="90">
        <f>[1]P1!A25</f>
        <v>16</v>
      </c>
      <c r="B29" s="162" t="str">
        <f>IF('Příloha 1 k dohodě'!B26="","",'Příloha 1 k dohodě'!B26)</f>
        <v/>
      </c>
      <c r="C29" s="162" t="str">
        <f>IF('Příloha 1 k dohodě'!C26="","",'Příloha 1 k dohodě'!C26)</f>
        <v/>
      </c>
      <c r="D29" s="162" t="str">
        <f>IF('Příloha 1 k dohodě'!D26="","",'Příloha 1 k dohodě'!D26)</f>
        <v/>
      </c>
      <c r="E29" s="351"/>
      <c r="F29" s="351"/>
      <c r="G29" s="351"/>
      <c r="H29" s="351"/>
      <c r="I29" s="351"/>
      <c r="J29" s="351"/>
      <c r="K29" s="351"/>
      <c r="L29" s="351"/>
      <c r="M29" s="351"/>
      <c r="N29" s="351"/>
      <c r="O29" s="351"/>
      <c r="P29" s="351"/>
      <c r="Q29" s="351"/>
      <c r="R29" s="351"/>
      <c r="S29" s="351"/>
      <c r="T29" s="79"/>
      <c r="U29" s="92"/>
    </row>
    <row r="30" spans="1:21" ht="41.45" customHeight="1" x14ac:dyDescent="0.2">
      <c r="A30" s="90">
        <f>[1]P1!A26</f>
        <v>17</v>
      </c>
      <c r="B30" s="162" t="str">
        <f>IF('Příloha 1 k dohodě'!B27="","",'Příloha 1 k dohodě'!B27)</f>
        <v/>
      </c>
      <c r="C30" s="162" t="str">
        <f>IF('Příloha 1 k dohodě'!C27="","",'Příloha 1 k dohodě'!C27)</f>
        <v/>
      </c>
      <c r="D30" s="162" t="str">
        <f>IF('Příloha 1 k dohodě'!D27="","",'Příloha 1 k dohodě'!D27)</f>
        <v/>
      </c>
      <c r="E30" s="351"/>
      <c r="F30" s="351"/>
      <c r="G30" s="351"/>
      <c r="H30" s="351"/>
      <c r="I30" s="351"/>
      <c r="J30" s="351"/>
      <c r="K30" s="351"/>
      <c r="L30" s="351"/>
      <c r="M30" s="351"/>
      <c r="N30" s="351"/>
      <c r="O30" s="351"/>
      <c r="P30" s="351"/>
      <c r="Q30" s="351"/>
      <c r="R30" s="351"/>
      <c r="S30" s="351"/>
      <c r="T30" s="79"/>
      <c r="U30" s="92"/>
    </row>
    <row r="31" spans="1:21" ht="41.45" customHeight="1" x14ac:dyDescent="0.2">
      <c r="A31" s="90">
        <f>[1]P1!A27</f>
        <v>18</v>
      </c>
      <c r="B31" s="162" t="str">
        <f>IF('Příloha 1 k dohodě'!B28="","",'Příloha 1 k dohodě'!B28)</f>
        <v/>
      </c>
      <c r="C31" s="162" t="str">
        <f>IF('Příloha 1 k dohodě'!C28="","",'Příloha 1 k dohodě'!C28)</f>
        <v/>
      </c>
      <c r="D31" s="162" t="str">
        <f>IF('Příloha 1 k dohodě'!D28="","",'Příloha 1 k dohodě'!D28)</f>
        <v/>
      </c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351"/>
      <c r="P31" s="351"/>
      <c r="Q31" s="351"/>
      <c r="R31" s="351"/>
      <c r="S31" s="351"/>
      <c r="T31" s="79"/>
      <c r="U31" s="92"/>
    </row>
    <row r="32" spans="1:21" ht="41.45" customHeight="1" x14ac:dyDescent="0.2">
      <c r="A32" s="90">
        <f>[1]P1!A28</f>
        <v>19</v>
      </c>
      <c r="B32" s="162" t="str">
        <f>IF('Příloha 1 k dohodě'!B29="","",'Příloha 1 k dohodě'!B29)</f>
        <v/>
      </c>
      <c r="C32" s="162" t="str">
        <f>IF('Příloha 1 k dohodě'!C29="","",'Příloha 1 k dohodě'!C29)</f>
        <v/>
      </c>
      <c r="D32" s="162" t="str">
        <f>IF('Příloha 1 k dohodě'!D29="","",'Příloha 1 k dohodě'!D29)</f>
        <v/>
      </c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351"/>
      <c r="P32" s="351"/>
      <c r="Q32" s="351"/>
      <c r="R32" s="351"/>
      <c r="S32" s="351"/>
      <c r="T32" s="79"/>
      <c r="U32" s="92"/>
    </row>
    <row r="33" spans="1:21" ht="41.45" customHeight="1" thickBot="1" x14ac:dyDescent="0.25">
      <c r="A33" s="93">
        <f>[1]P1!A29</f>
        <v>20</v>
      </c>
      <c r="B33" s="163" t="str">
        <f>IF('Příloha 1 k dohodě'!B30="","",'Příloha 1 k dohodě'!B30)</f>
        <v/>
      </c>
      <c r="C33" s="163" t="str">
        <f>IF('Příloha 1 k dohodě'!C30="","",'Příloha 1 k dohodě'!C30)</f>
        <v/>
      </c>
      <c r="D33" s="163" t="str">
        <f>IF('Příloha 1 k dohodě'!D30="","",'Příloha 1 k dohodě'!D30)</f>
        <v/>
      </c>
      <c r="E33" s="372"/>
      <c r="F33" s="372"/>
      <c r="G33" s="372"/>
      <c r="H33" s="372"/>
      <c r="I33" s="372"/>
      <c r="J33" s="372"/>
      <c r="K33" s="372"/>
      <c r="L33" s="372"/>
      <c r="M33" s="372"/>
      <c r="N33" s="372"/>
      <c r="O33" s="372"/>
      <c r="P33" s="372"/>
      <c r="Q33" s="372"/>
      <c r="R33" s="372"/>
      <c r="S33" s="372"/>
      <c r="T33" s="80"/>
      <c r="U33" s="94"/>
    </row>
    <row r="34" spans="1:21" s="78" customFormat="1" ht="18" x14ac:dyDescent="0.2">
      <c r="A34" s="392" t="s">
        <v>143</v>
      </c>
      <c r="B34" s="392"/>
      <c r="C34" s="392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392"/>
      <c r="T34" s="392"/>
      <c r="U34" s="392"/>
    </row>
    <row r="35" spans="1:21" s="78" customFormat="1" ht="25.15" customHeight="1" x14ac:dyDescent="0.2">
      <c r="A35" s="390" t="s">
        <v>139</v>
      </c>
      <c r="B35" s="390"/>
      <c r="C35" s="390"/>
      <c r="D35" s="390"/>
      <c r="E35" s="390"/>
      <c r="F35" s="390"/>
      <c r="G35" s="390"/>
      <c r="H35" s="390"/>
      <c r="I35" s="390"/>
      <c r="J35" s="390"/>
      <c r="K35" s="390"/>
      <c r="L35" s="390"/>
      <c r="M35" s="390"/>
      <c r="N35" s="390"/>
      <c r="O35" s="390"/>
      <c r="P35" s="390"/>
      <c r="Q35" s="390"/>
      <c r="R35" s="390"/>
      <c r="S35" s="390"/>
      <c r="T35" s="390"/>
      <c r="U35" s="390"/>
    </row>
    <row r="36" spans="1:21" s="78" customFormat="1" ht="36.6" customHeight="1" x14ac:dyDescent="0.2">
      <c r="A36" s="391" t="s">
        <v>140</v>
      </c>
      <c r="B36" s="391"/>
      <c r="C36" s="391"/>
      <c r="D36" s="391"/>
      <c r="E36" s="391"/>
      <c r="F36" s="391"/>
      <c r="G36" s="391"/>
      <c r="H36" s="391"/>
      <c r="I36" s="391"/>
      <c r="J36" s="391"/>
      <c r="K36" s="391"/>
      <c r="L36" s="391"/>
      <c r="M36" s="391"/>
      <c r="N36" s="391"/>
      <c r="O36" s="391"/>
      <c r="P36" s="391"/>
      <c r="Q36" s="391"/>
      <c r="R36" s="391"/>
      <c r="S36" s="391"/>
      <c r="T36" s="391"/>
      <c r="U36" s="391"/>
    </row>
    <row r="37" spans="1:21" s="78" customFormat="1" ht="36.6" customHeight="1" x14ac:dyDescent="0.2">
      <c r="A37" s="391" t="s">
        <v>141</v>
      </c>
      <c r="B37" s="391"/>
      <c r="C37" s="391"/>
      <c r="D37" s="391"/>
      <c r="E37" s="391"/>
      <c r="F37" s="391"/>
      <c r="G37" s="391"/>
      <c r="H37" s="391"/>
      <c r="I37" s="391"/>
      <c r="J37" s="391"/>
      <c r="K37" s="391"/>
      <c r="L37" s="391"/>
      <c r="M37" s="391"/>
      <c r="N37" s="391"/>
      <c r="O37" s="391"/>
      <c r="P37" s="391"/>
      <c r="Q37" s="391"/>
      <c r="R37" s="391"/>
      <c r="S37" s="391"/>
      <c r="T37" s="391"/>
      <c r="U37" s="391"/>
    </row>
    <row r="38" spans="1:21" s="78" customFormat="1" ht="36.6" customHeight="1" x14ac:dyDescent="0.2">
      <c r="A38" s="391" t="s">
        <v>142</v>
      </c>
      <c r="B38" s="391"/>
      <c r="C38" s="391"/>
      <c r="D38" s="391"/>
      <c r="E38" s="391"/>
      <c r="F38" s="391"/>
      <c r="G38" s="391"/>
      <c r="H38" s="391"/>
      <c r="I38" s="391"/>
      <c r="J38" s="391"/>
      <c r="K38" s="391"/>
      <c r="L38" s="391"/>
      <c r="M38" s="391"/>
      <c r="N38" s="391"/>
      <c r="O38" s="391"/>
      <c r="P38" s="391"/>
      <c r="Q38" s="391"/>
      <c r="R38" s="391"/>
      <c r="S38" s="391"/>
      <c r="T38" s="391"/>
      <c r="U38" s="391"/>
    </row>
    <row r="39" spans="1:21" s="78" customFormat="1" x14ac:dyDescent="0.2">
      <c r="A39" s="394"/>
      <c r="B39" s="394"/>
      <c r="C39" s="394"/>
      <c r="D39" s="394"/>
      <c r="E39" s="394"/>
      <c r="F39" s="394"/>
      <c r="G39" s="394"/>
      <c r="H39" s="394"/>
      <c r="I39" s="394"/>
      <c r="J39" s="394"/>
      <c r="K39" s="394"/>
      <c r="L39" s="394"/>
      <c r="M39" s="394"/>
      <c r="N39" s="394"/>
      <c r="O39" s="394"/>
      <c r="P39" s="394"/>
      <c r="Q39" s="394"/>
      <c r="R39" s="394"/>
      <c r="S39" s="394"/>
      <c r="T39" s="394"/>
      <c r="U39" s="394"/>
    </row>
    <row r="40" spans="1:21" s="132" customFormat="1" ht="15.75" x14ac:dyDescent="0.25">
      <c r="A40" s="352" t="s">
        <v>72</v>
      </c>
      <c r="B40" s="352"/>
      <c r="C40" s="352"/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52"/>
      <c r="Q40" s="352"/>
      <c r="R40" s="352"/>
      <c r="S40" s="352"/>
      <c r="T40" s="352"/>
      <c r="U40" s="352"/>
    </row>
    <row r="41" spans="1:21" s="78" customFormat="1" ht="33" customHeight="1" x14ac:dyDescent="0.2">
      <c r="A41" s="351" t="s">
        <v>73</v>
      </c>
      <c r="B41" s="351"/>
      <c r="C41" s="351"/>
      <c r="D41" s="351"/>
      <c r="E41" s="351"/>
      <c r="F41" s="351"/>
      <c r="G41" s="351"/>
      <c r="H41" s="351" t="s">
        <v>3</v>
      </c>
      <c r="I41" s="351"/>
      <c r="J41" s="351"/>
      <c r="K41" s="351"/>
      <c r="L41" s="351"/>
      <c r="M41" s="348" t="s">
        <v>74</v>
      </c>
      <c r="N41" s="349"/>
      <c r="O41" s="349"/>
      <c r="P41" s="350"/>
      <c r="Q41" s="348" t="s">
        <v>75</v>
      </c>
      <c r="R41" s="349"/>
      <c r="S41" s="349"/>
      <c r="T41" s="349"/>
      <c r="U41" s="350"/>
    </row>
    <row r="42" spans="1:21" ht="33" customHeight="1" x14ac:dyDescent="0.2">
      <c r="A42" s="351"/>
      <c r="B42" s="351"/>
      <c r="C42" s="351"/>
      <c r="D42" s="351"/>
      <c r="E42" s="351"/>
      <c r="F42" s="351"/>
      <c r="G42" s="351"/>
      <c r="H42" s="351"/>
      <c r="I42" s="351"/>
      <c r="J42" s="351"/>
      <c r="K42" s="351"/>
      <c r="L42" s="351"/>
      <c r="M42" s="348"/>
      <c r="N42" s="349"/>
      <c r="O42" s="349"/>
      <c r="P42" s="350"/>
      <c r="Q42" s="348"/>
      <c r="R42" s="349"/>
      <c r="S42" s="349"/>
      <c r="T42" s="349"/>
      <c r="U42" s="350"/>
    </row>
    <row r="43" spans="1:21" ht="33" customHeight="1" x14ac:dyDescent="0.2">
      <c r="A43" s="351"/>
      <c r="B43" s="351"/>
      <c r="C43" s="351"/>
      <c r="D43" s="351"/>
      <c r="E43" s="351"/>
      <c r="F43" s="351"/>
      <c r="G43" s="351"/>
      <c r="H43" s="351"/>
      <c r="I43" s="351"/>
      <c r="J43" s="351"/>
      <c r="K43" s="351"/>
      <c r="L43" s="351"/>
      <c r="M43" s="348"/>
      <c r="N43" s="349"/>
      <c r="O43" s="349"/>
      <c r="P43" s="350"/>
      <c r="Q43" s="348"/>
      <c r="R43" s="349"/>
      <c r="S43" s="349"/>
      <c r="T43" s="349"/>
      <c r="U43" s="350"/>
    </row>
    <row r="44" spans="1:21" ht="33" customHeight="1" x14ac:dyDescent="0.2">
      <c r="A44" s="351"/>
      <c r="B44" s="351"/>
      <c r="C44" s="351"/>
      <c r="D44" s="351"/>
      <c r="E44" s="351"/>
      <c r="F44" s="351"/>
      <c r="G44" s="351"/>
      <c r="H44" s="351"/>
      <c r="I44" s="351"/>
      <c r="J44" s="351"/>
      <c r="K44" s="351"/>
      <c r="L44" s="351"/>
      <c r="M44" s="348"/>
      <c r="N44" s="349"/>
      <c r="O44" s="349"/>
      <c r="P44" s="350"/>
      <c r="Q44" s="348"/>
      <c r="R44" s="349"/>
      <c r="S44" s="349"/>
      <c r="T44" s="349"/>
      <c r="U44" s="350"/>
    </row>
    <row r="45" spans="1:21" ht="33" customHeight="1" x14ac:dyDescent="0.2">
      <c r="A45" s="351"/>
      <c r="B45" s="351"/>
      <c r="C45" s="351"/>
      <c r="D45" s="351"/>
      <c r="E45" s="351"/>
      <c r="F45" s="351"/>
      <c r="G45" s="351"/>
      <c r="H45" s="351"/>
      <c r="I45" s="351"/>
      <c r="J45" s="351"/>
      <c r="K45" s="351"/>
      <c r="L45" s="351"/>
      <c r="M45" s="348"/>
      <c r="N45" s="349"/>
      <c r="O45" s="349"/>
      <c r="P45" s="350"/>
      <c r="Q45" s="348"/>
      <c r="R45" s="349"/>
      <c r="S45" s="349"/>
      <c r="T45" s="349"/>
      <c r="U45" s="350"/>
    </row>
    <row r="46" spans="1:21" ht="33" customHeight="1" x14ac:dyDescent="0.2">
      <c r="A46" s="351"/>
      <c r="B46" s="351"/>
      <c r="C46" s="351"/>
      <c r="D46" s="351"/>
      <c r="E46" s="351"/>
      <c r="F46" s="351"/>
      <c r="G46" s="351"/>
      <c r="H46" s="351"/>
      <c r="I46" s="351"/>
      <c r="J46" s="351"/>
      <c r="K46" s="351"/>
      <c r="L46" s="351"/>
      <c r="M46" s="348"/>
      <c r="N46" s="349"/>
      <c r="O46" s="349"/>
      <c r="P46" s="350"/>
      <c r="Q46" s="348"/>
      <c r="R46" s="349"/>
      <c r="S46" s="349"/>
      <c r="T46" s="349"/>
      <c r="U46" s="350"/>
    </row>
    <row r="47" spans="1:21" ht="33" customHeight="1" x14ac:dyDescent="0.2">
      <c r="A47" s="351"/>
      <c r="B47" s="351"/>
      <c r="C47" s="351"/>
      <c r="D47" s="351"/>
      <c r="E47" s="351"/>
      <c r="F47" s="351"/>
      <c r="G47" s="351"/>
      <c r="H47" s="351"/>
      <c r="I47" s="351"/>
      <c r="J47" s="351"/>
      <c r="K47" s="351"/>
      <c r="L47" s="351"/>
      <c r="M47" s="348"/>
      <c r="N47" s="349"/>
      <c r="O47" s="349"/>
      <c r="P47" s="350"/>
      <c r="Q47" s="348"/>
      <c r="R47" s="349"/>
      <c r="S47" s="349"/>
      <c r="T47" s="349"/>
      <c r="U47" s="350"/>
    </row>
    <row r="48" spans="1:21" ht="33" customHeight="1" x14ac:dyDescent="0.2">
      <c r="A48" s="351"/>
      <c r="B48" s="351"/>
      <c r="C48" s="351"/>
      <c r="D48" s="351"/>
      <c r="E48" s="351"/>
      <c r="F48" s="351"/>
      <c r="G48" s="351"/>
      <c r="H48" s="351"/>
      <c r="I48" s="351"/>
      <c r="J48" s="351"/>
      <c r="K48" s="351"/>
      <c r="L48" s="351"/>
      <c r="M48" s="348"/>
      <c r="N48" s="349"/>
      <c r="O48" s="349"/>
      <c r="P48" s="350"/>
      <c r="Q48" s="348"/>
      <c r="R48" s="349"/>
      <c r="S48" s="349"/>
      <c r="T48" s="349"/>
      <c r="U48" s="350"/>
    </row>
    <row r="49" spans="1:21" ht="33" customHeight="1" x14ac:dyDescent="0.2">
      <c r="A49" s="351"/>
      <c r="B49" s="351"/>
      <c r="C49" s="351"/>
      <c r="D49" s="351"/>
      <c r="E49" s="351"/>
      <c r="F49" s="351"/>
      <c r="G49" s="351"/>
      <c r="H49" s="351"/>
      <c r="I49" s="351"/>
      <c r="J49" s="351"/>
      <c r="K49" s="351"/>
      <c r="L49" s="351"/>
      <c r="M49" s="348"/>
      <c r="N49" s="349"/>
      <c r="O49" s="349"/>
      <c r="P49" s="350"/>
      <c r="Q49" s="348"/>
      <c r="R49" s="349"/>
      <c r="S49" s="349"/>
      <c r="T49" s="349"/>
      <c r="U49" s="350"/>
    </row>
    <row r="50" spans="1:21" ht="33" customHeight="1" x14ac:dyDescent="0.2">
      <c r="A50" s="351"/>
      <c r="B50" s="351"/>
      <c r="C50" s="351"/>
      <c r="D50" s="351"/>
      <c r="E50" s="351"/>
      <c r="F50" s="351"/>
      <c r="G50" s="351"/>
      <c r="H50" s="351"/>
      <c r="I50" s="351"/>
      <c r="J50" s="351"/>
      <c r="K50" s="351"/>
      <c r="L50" s="351"/>
      <c r="M50" s="348"/>
      <c r="N50" s="349"/>
      <c r="O50" s="349"/>
      <c r="P50" s="350"/>
      <c r="Q50" s="348"/>
      <c r="R50" s="349"/>
      <c r="S50" s="349"/>
      <c r="T50" s="349"/>
      <c r="U50" s="350"/>
    </row>
    <row r="51" spans="1:21" ht="150" customHeight="1" x14ac:dyDescent="0.2">
      <c r="A51" s="393"/>
      <c r="B51" s="393"/>
      <c r="C51" s="393"/>
      <c r="D51" s="393"/>
      <c r="E51" s="393"/>
      <c r="F51" s="393"/>
      <c r="G51" s="393"/>
      <c r="H51" s="393"/>
      <c r="I51" s="393"/>
      <c r="J51" s="393"/>
      <c r="K51" s="393"/>
      <c r="L51" s="393"/>
      <c r="M51" s="393"/>
      <c r="N51" s="393"/>
      <c r="O51" s="393"/>
      <c r="P51" s="393"/>
      <c r="Q51" s="393"/>
      <c r="R51" s="393"/>
      <c r="S51" s="393"/>
      <c r="T51" s="393"/>
      <c r="U51" s="393"/>
    </row>
    <row r="52" spans="1:21" ht="28.9" customHeight="1" x14ac:dyDescent="0.2">
      <c r="A52" s="394"/>
      <c r="B52" s="394"/>
      <c r="C52" s="394"/>
      <c r="D52" s="394"/>
      <c r="E52" s="394"/>
      <c r="F52" s="394"/>
      <c r="G52" s="394"/>
      <c r="H52" s="394"/>
      <c r="I52" s="394"/>
      <c r="J52" s="394"/>
      <c r="K52" s="394"/>
      <c r="L52" s="394"/>
      <c r="M52" s="393" t="s">
        <v>76</v>
      </c>
      <c r="N52" s="393"/>
      <c r="O52" s="393"/>
      <c r="P52" s="393"/>
      <c r="Q52" s="393"/>
      <c r="R52" s="393"/>
      <c r="S52" s="393"/>
      <c r="T52" s="393"/>
      <c r="U52" s="393"/>
    </row>
    <row r="53" spans="1:21" x14ac:dyDescent="0.2">
      <c r="A53" s="131"/>
      <c r="B53" s="131"/>
      <c r="C53" s="131"/>
      <c r="D53" s="131"/>
      <c r="E53" s="131"/>
      <c r="F53" s="133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</row>
  </sheetData>
  <sheetProtection algorithmName="SHA-512" hashValue="wEcH+Du9pw9UbMxL7d45YP847B2bVcUFHC3clz3rnAzaByNmr33zvuZvNpEANAmllvSRVrJ69vVNooHC6VAY7g==" saltValue="jN5kjsidNcfQCOQH5faArg==" spinCount="100000" sheet="1" objects="1" scenarios="1"/>
  <mergeCells count="194">
    <mergeCell ref="E31:G31"/>
    <mergeCell ref="H31:J31"/>
    <mergeCell ref="N30:P30"/>
    <mergeCell ref="K31:M31"/>
    <mergeCell ref="N31:P31"/>
    <mergeCell ref="Q31:S31"/>
    <mergeCell ref="H11:J11"/>
    <mergeCell ref="K11:M11"/>
    <mergeCell ref="E29:G29"/>
    <mergeCell ref="H29:J29"/>
    <mergeCell ref="K29:M29"/>
    <mergeCell ref="N29:P29"/>
    <mergeCell ref="Q29:S29"/>
    <mergeCell ref="E30:G30"/>
    <mergeCell ref="H30:J30"/>
    <mergeCell ref="K30:M30"/>
    <mergeCell ref="Q30:S30"/>
    <mergeCell ref="E27:G27"/>
    <mergeCell ref="H27:J27"/>
    <mergeCell ref="K27:M27"/>
    <mergeCell ref="N27:P27"/>
    <mergeCell ref="Q27:S27"/>
    <mergeCell ref="E28:G28"/>
    <mergeCell ref="H28:J28"/>
    <mergeCell ref="Q49:U49"/>
    <mergeCell ref="Q48:U48"/>
    <mergeCell ref="A38:U38"/>
    <mergeCell ref="A39:U39"/>
    <mergeCell ref="M42:P42"/>
    <mergeCell ref="A48:G48"/>
    <mergeCell ref="H48:L48"/>
    <mergeCell ref="Q41:U41"/>
    <mergeCell ref="Q47:U47"/>
    <mergeCell ref="A47:G47"/>
    <mergeCell ref="M48:P48"/>
    <mergeCell ref="M47:P47"/>
    <mergeCell ref="H47:L47"/>
    <mergeCell ref="A45:G45"/>
    <mergeCell ref="H45:L45"/>
    <mergeCell ref="A46:G46"/>
    <mergeCell ref="M45:P45"/>
    <mergeCell ref="Q45:U45"/>
    <mergeCell ref="M46:P46"/>
    <mergeCell ref="Q46:U46"/>
    <mergeCell ref="H46:L46"/>
    <mergeCell ref="A35:U35"/>
    <mergeCell ref="A37:U37"/>
    <mergeCell ref="E32:G32"/>
    <mergeCell ref="A34:U34"/>
    <mergeCell ref="A36:U36"/>
    <mergeCell ref="H32:J32"/>
    <mergeCell ref="K32:M32"/>
    <mergeCell ref="N32:P32"/>
    <mergeCell ref="A51:L52"/>
    <mergeCell ref="M51:U51"/>
    <mergeCell ref="M52:U52"/>
    <mergeCell ref="A49:G49"/>
    <mergeCell ref="H49:L49"/>
    <mergeCell ref="A50:G50"/>
    <mergeCell ref="H50:L50"/>
    <mergeCell ref="M49:P49"/>
    <mergeCell ref="M50:P50"/>
    <mergeCell ref="Q50:U50"/>
    <mergeCell ref="Q32:S32"/>
    <mergeCell ref="E33:G33"/>
    <mergeCell ref="H33:J33"/>
    <mergeCell ref="K33:M33"/>
    <mergeCell ref="N33:P33"/>
    <mergeCell ref="Q33:S33"/>
    <mergeCell ref="K28:M28"/>
    <mergeCell ref="N28:P28"/>
    <mergeCell ref="Q28:S28"/>
    <mergeCell ref="E25:G25"/>
    <mergeCell ref="H25:J25"/>
    <mergeCell ref="K25:M25"/>
    <mergeCell ref="N25:P25"/>
    <mergeCell ref="Q25:S25"/>
    <mergeCell ref="E26:G26"/>
    <mergeCell ref="H26:J26"/>
    <mergeCell ref="K26:M26"/>
    <mergeCell ref="N26:P26"/>
    <mergeCell ref="Q26:S26"/>
    <mergeCell ref="E23:G23"/>
    <mergeCell ref="H23:J23"/>
    <mergeCell ref="K23:M23"/>
    <mergeCell ref="N23:P23"/>
    <mergeCell ref="Q23:S23"/>
    <mergeCell ref="E24:G24"/>
    <mergeCell ref="H24:J24"/>
    <mergeCell ref="K24:M24"/>
    <mergeCell ref="N24:P24"/>
    <mergeCell ref="Q24:S24"/>
    <mergeCell ref="E21:G21"/>
    <mergeCell ref="H21:J21"/>
    <mergeCell ref="K21:M21"/>
    <mergeCell ref="N21:P21"/>
    <mergeCell ref="Q21:S21"/>
    <mergeCell ref="E22:G22"/>
    <mergeCell ref="H22:J22"/>
    <mergeCell ref="K22:M22"/>
    <mergeCell ref="N22:P22"/>
    <mergeCell ref="Q22:S22"/>
    <mergeCell ref="E19:G19"/>
    <mergeCell ref="H19:J19"/>
    <mergeCell ref="K19:M19"/>
    <mergeCell ref="N19:P19"/>
    <mergeCell ref="Q19:S19"/>
    <mergeCell ref="E20:G20"/>
    <mergeCell ref="H20:J20"/>
    <mergeCell ref="K20:M20"/>
    <mergeCell ref="N20:P20"/>
    <mergeCell ref="Q20:S20"/>
    <mergeCell ref="E17:G17"/>
    <mergeCell ref="H17:J17"/>
    <mergeCell ref="K17:M17"/>
    <mergeCell ref="N17:P17"/>
    <mergeCell ref="Q17:S17"/>
    <mergeCell ref="E18:G18"/>
    <mergeCell ref="H18:J18"/>
    <mergeCell ref="K18:M18"/>
    <mergeCell ref="N18:P18"/>
    <mergeCell ref="Q18:S18"/>
    <mergeCell ref="E15:G15"/>
    <mergeCell ref="H15:J15"/>
    <mergeCell ref="K15:M15"/>
    <mergeCell ref="N15:P15"/>
    <mergeCell ref="Q15:S15"/>
    <mergeCell ref="E16:G16"/>
    <mergeCell ref="H16:J16"/>
    <mergeCell ref="K16:M16"/>
    <mergeCell ref="N16:P16"/>
    <mergeCell ref="Q16:S16"/>
    <mergeCell ref="E13:G13"/>
    <mergeCell ref="H13:J13"/>
    <mergeCell ref="K13:M13"/>
    <mergeCell ref="N13:P13"/>
    <mergeCell ref="Q13:S13"/>
    <mergeCell ref="E14:G14"/>
    <mergeCell ref="H14:J14"/>
    <mergeCell ref="K14:M14"/>
    <mergeCell ref="N14:P14"/>
    <mergeCell ref="Q14:S14"/>
    <mergeCell ref="A2:D2"/>
    <mergeCell ref="E2:U2"/>
    <mergeCell ref="A3:D3"/>
    <mergeCell ref="E3:U3"/>
    <mergeCell ref="A4:D4"/>
    <mergeCell ref="F4:H4"/>
    <mergeCell ref="I4:J4"/>
    <mergeCell ref="K4:M4"/>
    <mergeCell ref="N4:S4"/>
    <mergeCell ref="T4:U4"/>
    <mergeCell ref="E8:G8"/>
    <mergeCell ref="H8:J8"/>
    <mergeCell ref="K8:M8"/>
    <mergeCell ref="Q11:S11"/>
    <mergeCell ref="Q8:S8"/>
    <mergeCell ref="N11:P11"/>
    <mergeCell ref="N8:P8"/>
    <mergeCell ref="E11:G11"/>
    <mergeCell ref="E1:U1"/>
    <mergeCell ref="A9:D9"/>
    <mergeCell ref="A10:D10"/>
    <mergeCell ref="A11:D11"/>
    <mergeCell ref="A12:D12"/>
    <mergeCell ref="E12:G12"/>
    <mergeCell ref="H12:J12"/>
    <mergeCell ref="K12:M12"/>
    <mergeCell ref="N12:P12"/>
    <mergeCell ref="Q12:S12"/>
    <mergeCell ref="A6:D6"/>
    <mergeCell ref="E6:U6"/>
    <mergeCell ref="A5:D5"/>
    <mergeCell ref="E5:U5"/>
    <mergeCell ref="A7:D7"/>
    <mergeCell ref="E7:U7"/>
    <mergeCell ref="M43:P43"/>
    <mergeCell ref="Q43:U43"/>
    <mergeCell ref="M44:P44"/>
    <mergeCell ref="Q44:U44"/>
    <mergeCell ref="A43:G43"/>
    <mergeCell ref="H43:L43"/>
    <mergeCell ref="A44:G44"/>
    <mergeCell ref="H44:L44"/>
    <mergeCell ref="A40:U40"/>
    <mergeCell ref="A41:G41"/>
    <mergeCell ref="H41:L41"/>
    <mergeCell ref="A42:G42"/>
    <mergeCell ref="H42:L42"/>
    <mergeCell ref="M41:P41"/>
    <mergeCell ref="Q42:U42"/>
    <mergeCell ref="T8:T12"/>
    <mergeCell ref="U8:U12"/>
    <mergeCell ref="A8:D8"/>
  </mergeCells>
  <printOptions horizontalCentered="1" verticalCentered="1"/>
  <pageMargins left="0.19685039370078741" right="0.19685039370078741" top="0.39370078740157483" bottom="0.39370078740157483" header="0.19685039370078741" footer="0.19685039370078741"/>
  <pageSetup paperSize="9" scale="50" fitToHeight="2" orientation="landscape" r:id="rId1"/>
  <headerFooter>
    <oddFooter>&amp;L&amp;9POVEZ II reg.č. projektu CZ.03.1.52/0.0/0.0/15_021/0000053
&amp;12C&amp;R
&amp;12S15</oddFooter>
  </headerFooter>
  <ignoredErrors>
    <ignoredError sqref="E7" unlockedFormula="1"/>
  </ignoredError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38"/>
  <sheetViews>
    <sheetView zoomScaleNormal="100" workbookViewId="0">
      <selection activeCell="E7" sqref="E7:I7"/>
    </sheetView>
  </sheetViews>
  <sheetFormatPr defaultColWidth="8.85546875" defaultRowHeight="12.75" x14ac:dyDescent="0.2"/>
  <cols>
    <col min="1" max="1" width="4.85546875" style="81" customWidth="1"/>
    <col min="2" max="3" width="22.85546875" style="81" customWidth="1"/>
    <col min="4" max="4" width="7.85546875" style="81" customWidth="1"/>
    <col min="5" max="5" width="12.5703125" style="81" customWidth="1"/>
    <col min="6" max="6" width="18" style="81" customWidth="1"/>
    <col min="7" max="7" width="14.28515625" style="81" customWidth="1"/>
    <col min="8" max="8" width="18" style="81" customWidth="1"/>
    <col min="9" max="9" width="15.85546875" style="81" customWidth="1"/>
    <col min="10" max="16384" width="8.85546875" style="81"/>
  </cols>
  <sheetData>
    <row r="1" spans="1:9" ht="19.149999999999999" customHeight="1" x14ac:dyDescent="0.2"/>
    <row r="2" spans="1:9" ht="52.9" customHeight="1" x14ac:dyDescent="0.35">
      <c r="A2" s="403" t="s">
        <v>77</v>
      </c>
      <c r="B2" s="403"/>
      <c r="C2" s="403"/>
      <c r="D2" s="403"/>
      <c r="E2" s="403"/>
      <c r="F2" s="403"/>
      <c r="G2" s="403"/>
      <c r="H2" s="403"/>
      <c r="I2" s="403"/>
    </row>
    <row r="3" spans="1:9" ht="33" customHeight="1" x14ac:dyDescent="0.2">
      <c r="A3" s="396" t="s">
        <v>59</v>
      </c>
      <c r="B3" s="396"/>
      <c r="C3" s="396"/>
      <c r="D3" s="396"/>
      <c r="E3" s="404" t="str">
        <f>IF('Příloha 1 k dohodě'!C5="","",'Příloha 1 k dohodě'!C5)</f>
        <v/>
      </c>
      <c r="F3" s="404"/>
      <c r="G3" s="404"/>
      <c r="H3" s="404"/>
      <c r="I3" s="404"/>
    </row>
    <row r="4" spans="1:9" ht="33" customHeight="1" x14ac:dyDescent="0.2">
      <c r="A4" s="396" t="s">
        <v>60</v>
      </c>
      <c r="B4" s="396"/>
      <c r="C4" s="396"/>
      <c r="D4" s="396"/>
      <c r="E4" s="405" t="str">
        <f>IF('Příloha 1 k dohodě'!C8="","",'Příloha 1 k dohodě'!C8)</f>
        <v/>
      </c>
      <c r="F4" s="405"/>
      <c r="G4" s="405"/>
      <c r="H4" s="405"/>
      <c r="I4" s="405"/>
    </row>
    <row r="5" spans="1:9" ht="33" customHeight="1" x14ac:dyDescent="0.2">
      <c r="A5" s="396" t="s">
        <v>61</v>
      </c>
      <c r="B5" s="396"/>
      <c r="C5" s="396"/>
      <c r="D5" s="396"/>
      <c r="E5" s="167" t="s">
        <v>62</v>
      </c>
      <c r="F5" s="186"/>
      <c r="G5" s="167" t="s">
        <v>166</v>
      </c>
      <c r="H5" s="187"/>
      <c r="I5" s="167"/>
    </row>
    <row r="6" spans="1:9" ht="33" customHeight="1" x14ac:dyDescent="0.2">
      <c r="A6" s="396" t="s">
        <v>165</v>
      </c>
      <c r="B6" s="396"/>
      <c r="C6" s="396"/>
      <c r="D6" s="396"/>
      <c r="E6" s="136"/>
      <c r="F6" s="400" t="s">
        <v>145</v>
      </c>
      <c r="G6" s="400"/>
      <c r="H6" s="400"/>
      <c r="I6" s="400"/>
    </row>
    <row r="7" spans="1:9" ht="92.45" customHeight="1" x14ac:dyDescent="0.2">
      <c r="A7" s="397" t="s">
        <v>164</v>
      </c>
      <c r="B7" s="397"/>
      <c r="C7" s="397"/>
      <c r="D7" s="397"/>
      <c r="E7" s="398"/>
      <c r="F7" s="398"/>
      <c r="G7" s="398"/>
      <c r="H7" s="398"/>
      <c r="I7" s="398"/>
    </row>
    <row r="8" spans="1:9" s="135" customFormat="1" ht="60.75" customHeight="1" x14ac:dyDescent="0.2">
      <c r="A8" s="134" t="s">
        <v>70</v>
      </c>
      <c r="B8" s="168" t="s">
        <v>6</v>
      </c>
      <c r="C8" s="168" t="s">
        <v>7</v>
      </c>
      <c r="D8" s="168" t="s">
        <v>41</v>
      </c>
      <c r="E8" s="134" t="s">
        <v>159</v>
      </c>
      <c r="F8" s="168" t="s">
        <v>78</v>
      </c>
      <c r="G8" s="168" t="s">
        <v>161</v>
      </c>
      <c r="H8" s="134" t="s">
        <v>162</v>
      </c>
      <c r="I8" s="134" t="s">
        <v>157</v>
      </c>
    </row>
    <row r="9" spans="1:9" ht="25.15" customHeight="1" x14ac:dyDescent="0.2">
      <c r="A9" s="164">
        <f>[1]P1!A10</f>
        <v>1</v>
      </c>
      <c r="B9" s="162" t="str">
        <f>IF('Příloha 1 k dohodě'!B11="","",'Příloha 1 k dohodě'!B11)</f>
        <v/>
      </c>
      <c r="C9" s="162" t="str">
        <f>IF('Příloha 1 k dohodě'!C11="","",'Příloha 1 k dohodě'!C11)</f>
        <v/>
      </c>
      <c r="D9" s="162" t="str">
        <f>IF('Příloha 1 k dohodě'!D11="","",'Příloha 1 k dohodě'!D11)</f>
        <v/>
      </c>
      <c r="E9" s="95"/>
      <c r="F9" s="169" t="str">
        <f>IF($E$6="","",IF(E9="","",E9/$E$6))</f>
        <v/>
      </c>
      <c r="G9" s="136"/>
      <c r="H9" s="95"/>
      <c r="I9" s="95"/>
    </row>
    <row r="10" spans="1:9" ht="25.15" customHeight="1" x14ac:dyDescent="0.2">
      <c r="A10" s="164">
        <f>[1]P1!A11</f>
        <v>2</v>
      </c>
      <c r="B10" s="162" t="str">
        <f>IF('Příloha 1 k dohodě'!B12="","",'Příloha 1 k dohodě'!B12)</f>
        <v/>
      </c>
      <c r="C10" s="162" t="str">
        <f>IF('Příloha 1 k dohodě'!C12="","",'Příloha 1 k dohodě'!C12)</f>
        <v/>
      </c>
      <c r="D10" s="162" t="str">
        <f>IF('Příloha 1 k dohodě'!D12="","",'Příloha 1 k dohodě'!D12)</f>
        <v/>
      </c>
      <c r="E10" s="95"/>
      <c r="F10" s="169" t="str">
        <f t="shared" ref="F10:F28" si="0">IF($E$6="","",IF(E10="","",E10/$E$6))</f>
        <v/>
      </c>
      <c r="G10" s="136"/>
      <c r="H10" s="95"/>
      <c r="I10" s="95"/>
    </row>
    <row r="11" spans="1:9" ht="25.15" customHeight="1" x14ac:dyDescent="0.2">
      <c r="A11" s="164">
        <f>[1]P1!A12</f>
        <v>3</v>
      </c>
      <c r="B11" s="162" t="str">
        <f>IF('Příloha 1 k dohodě'!B13="","",'Příloha 1 k dohodě'!B13)</f>
        <v/>
      </c>
      <c r="C11" s="162" t="str">
        <f>IF('Příloha 1 k dohodě'!C13="","",'Příloha 1 k dohodě'!C13)</f>
        <v/>
      </c>
      <c r="D11" s="162" t="str">
        <f>IF('Příloha 1 k dohodě'!D13="","",'Příloha 1 k dohodě'!D13)</f>
        <v/>
      </c>
      <c r="E11" s="95"/>
      <c r="F11" s="169" t="str">
        <f t="shared" si="0"/>
        <v/>
      </c>
      <c r="G11" s="136"/>
      <c r="H11" s="95"/>
      <c r="I11" s="95"/>
    </row>
    <row r="12" spans="1:9" ht="25.15" customHeight="1" x14ac:dyDescent="0.2">
      <c r="A12" s="164">
        <f>[1]P1!A13</f>
        <v>4</v>
      </c>
      <c r="B12" s="162" t="str">
        <f>IF('Příloha 1 k dohodě'!B14="","",'Příloha 1 k dohodě'!B14)</f>
        <v/>
      </c>
      <c r="C12" s="162" t="str">
        <f>IF('Příloha 1 k dohodě'!C14="","",'Příloha 1 k dohodě'!C14)</f>
        <v/>
      </c>
      <c r="D12" s="162" t="str">
        <f>IF('Příloha 1 k dohodě'!D14="","",'Příloha 1 k dohodě'!D14)</f>
        <v/>
      </c>
      <c r="E12" s="95"/>
      <c r="F12" s="169" t="str">
        <f t="shared" si="0"/>
        <v/>
      </c>
      <c r="G12" s="136"/>
      <c r="H12" s="95"/>
      <c r="I12" s="95"/>
    </row>
    <row r="13" spans="1:9" ht="25.15" customHeight="1" x14ac:dyDescent="0.2">
      <c r="A13" s="164">
        <f>[1]P1!A14</f>
        <v>5</v>
      </c>
      <c r="B13" s="162" t="str">
        <f>IF('Příloha 1 k dohodě'!B15="","",'Příloha 1 k dohodě'!B15)</f>
        <v/>
      </c>
      <c r="C13" s="162" t="str">
        <f>IF('Příloha 1 k dohodě'!C15="","",'Příloha 1 k dohodě'!C15)</f>
        <v/>
      </c>
      <c r="D13" s="162" t="str">
        <f>IF('Příloha 1 k dohodě'!D15="","",'Příloha 1 k dohodě'!D15)</f>
        <v/>
      </c>
      <c r="E13" s="95"/>
      <c r="F13" s="169" t="str">
        <f t="shared" si="0"/>
        <v/>
      </c>
      <c r="G13" s="136"/>
      <c r="H13" s="95"/>
      <c r="I13" s="95"/>
    </row>
    <row r="14" spans="1:9" ht="25.15" customHeight="1" x14ac:dyDescent="0.2">
      <c r="A14" s="164">
        <f>[1]P1!A15</f>
        <v>6</v>
      </c>
      <c r="B14" s="162" t="str">
        <f>IF('Příloha 1 k dohodě'!B16="","",'Příloha 1 k dohodě'!B16)</f>
        <v/>
      </c>
      <c r="C14" s="162" t="str">
        <f>IF('Příloha 1 k dohodě'!C16="","",'Příloha 1 k dohodě'!C16)</f>
        <v/>
      </c>
      <c r="D14" s="162" t="str">
        <f>IF('Příloha 1 k dohodě'!D16="","",'Příloha 1 k dohodě'!D16)</f>
        <v/>
      </c>
      <c r="E14" s="95"/>
      <c r="F14" s="169" t="str">
        <f t="shared" si="0"/>
        <v/>
      </c>
      <c r="G14" s="136"/>
      <c r="H14" s="95"/>
      <c r="I14" s="95"/>
    </row>
    <row r="15" spans="1:9" ht="25.15" customHeight="1" x14ac:dyDescent="0.2">
      <c r="A15" s="164">
        <f>[1]P1!A16</f>
        <v>7</v>
      </c>
      <c r="B15" s="162" t="str">
        <f>IF('Příloha 1 k dohodě'!B17="","",'Příloha 1 k dohodě'!B17)</f>
        <v/>
      </c>
      <c r="C15" s="162" t="str">
        <f>IF('Příloha 1 k dohodě'!C17="","",'Příloha 1 k dohodě'!C17)</f>
        <v/>
      </c>
      <c r="D15" s="162" t="str">
        <f>IF('Příloha 1 k dohodě'!D17="","",'Příloha 1 k dohodě'!D17)</f>
        <v/>
      </c>
      <c r="E15" s="95"/>
      <c r="F15" s="169" t="str">
        <f t="shared" si="0"/>
        <v/>
      </c>
      <c r="G15" s="136"/>
      <c r="H15" s="95"/>
      <c r="I15" s="95"/>
    </row>
    <row r="16" spans="1:9" ht="25.15" customHeight="1" x14ac:dyDescent="0.2">
      <c r="A16" s="164">
        <f>[1]P1!A17</f>
        <v>8</v>
      </c>
      <c r="B16" s="162" t="str">
        <f>IF('Příloha 1 k dohodě'!B18="","",'Příloha 1 k dohodě'!B18)</f>
        <v/>
      </c>
      <c r="C16" s="162" t="str">
        <f>IF('Příloha 1 k dohodě'!C18="","",'Příloha 1 k dohodě'!C18)</f>
        <v/>
      </c>
      <c r="D16" s="162" t="str">
        <f>IF('Příloha 1 k dohodě'!D18="","",'Příloha 1 k dohodě'!D18)</f>
        <v/>
      </c>
      <c r="E16" s="95"/>
      <c r="F16" s="169" t="str">
        <f t="shared" si="0"/>
        <v/>
      </c>
      <c r="G16" s="136"/>
      <c r="H16" s="95"/>
      <c r="I16" s="95"/>
    </row>
    <row r="17" spans="1:9" ht="25.15" customHeight="1" x14ac:dyDescent="0.2">
      <c r="A17" s="164">
        <f>[1]P1!A18</f>
        <v>9</v>
      </c>
      <c r="B17" s="162" t="str">
        <f>IF('Příloha 1 k dohodě'!B19="","",'Příloha 1 k dohodě'!B19)</f>
        <v/>
      </c>
      <c r="C17" s="162" t="str">
        <f>IF('Příloha 1 k dohodě'!C19="","",'Příloha 1 k dohodě'!C19)</f>
        <v/>
      </c>
      <c r="D17" s="162" t="str">
        <f>IF('Příloha 1 k dohodě'!D19="","",'Příloha 1 k dohodě'!D19)</f>
        <v/>
      </c>
      <c r="E17" s="95"/>
      <c r="F17" s="169" t="str">
        <f t="shared" si="0"/>
        <v/>
      </c>
      <c r="G17" s="136"/>
      <c r="H17" s="95"/>
      <c r="I17" s="95"/>
    </row>
    <row r="18" spans="1:9" ht="25.15" customHeight="1" x14ac:dyDescent="0.2">
      <c r="A18" s="164">
        <f>[1]P1!A19</f>
        <v>10</v>
      </c>
      <c r="B18" s="162" t="str">
        <f>IF('Příloha 1 k dohodě'!B20="","",'Příloha 1 k dohodě'!B20)</f>
        <v/>
      </c>
      <c r="C18" s="162" t="str">
        <f>IF('Příloha 1 k dohodě'!C20="","",'Příloha 1 k dohodě'!C20)</f>
        <v/>
      </c>
      <c r="D18" s="162" t="str">
        <f>IF('Příloha 1 k dohodě'!D20="","",'Příloha 1 k dohodě'!D20)</f>
        <v/>
      </c>
      <c r="E18" s="95"/>
      <c r="F18" s="169" t="str">
        <f t="shared" si="0"/>
        <v/>
      </c>
      <c r="G18" s="136"/>
      <c r="H18" s="95"/>
      <c r="I18" s="95"/>
    </row>
    <row r="19" spans="1:9" ht="25.15" customHeight="1" x14ac:dyDescent="0.2">
      <c r="A19" s="164">
        <f>[1]P1!A20</f>
        <v>11</v>
      </c>
      <c r="B19" s="162" t="str">
        <f>IF('Příloha 1 k dohodě'!B21="","",'Příloha 1 k dohodě'!B21)</f>
        <v/>
      </c>
      <c r="C19" s="162" t="str">
        <f>IF('Příloha 1 k dohodě'!C21="","",'Příloha 1 k dohodě'!C21)</f>
        <v/>
      </c>
      <c r="D19" s="162" t="str">
        <f>IF('Příloha 1 k dohodě'!D21="","",'Příloha 1 k dohodě'!D21)</f>
        <v/>
      </c>
      <c r="E19" s="95"/>
      <c r="F19" s="169" t="str">
        <f t="shared" si="0"/>
        <v/>
      </c>
      <c r="G19" s="136"/>
      <c r="H19" s="95"/>
      <c r="I19" s="95"/>
    </row>
    <row r="20" spans="1:9" ht="25.15" customHeight="1" x14ac:dyDescent="0.2">
      <c r="A20" s="164">
        <f>[1]P1!A21</f>
        <v>12</v>
      </c>
      <c r="B20" s="162" t="str">
        <f>IF('Příloha 1 k dohodě'!B22="","",'Příloha 1 k dohodě'!B22)</f>
        <v/>
      </c>
      <c r="C20" s="162" t="str">
        <f>IF('Příloha 1 k dohodě'!C22="","",'Příloha 1 k dohodě'!C22)</f>
        <v/>
      </c>
      <c r="D20" s="162" t="str">
        <f>IF('Příloha 1 k dohodě'!D22="","",'Příloha 1 k dohodě'!D22)</f>
        <v/>
      </c>
      <c r="E20" s="95"/>
      <c r="F20" s="169" t="str">
        <f t="shared" si="0"/>
        <v/>
      </c>
      <c r="G20" s="136"/>
      <c r="H20" s="95"/>
      <c r="I20" s="95"/>
    </row>
    <row r="21" spans="1:9" ht="25.15" customHeight="1" x14ac:dyDescent="0.2">
      <c r="A21" s="164">
        <f>[1]P1!A22</f>
        <v>13</v>
      </c>
      <c r="B21" s="162" t="str">
        <f>IF('Příloha 1 k dohodě'!B23="","",'Příloha 1 k dohodě'!B23)</f>
        <v/>
      </c>
      <c r="C21" s="162" t="str">
        <f>IF('Příloha 1 k dohodě'!C23="","",'Příloha 1 k dohodě'!C23)</f>
        <v/>
      </c>
      <c r="D21" s="162" t="str">
        <f>IF('Příloha 1 k dohodě'!D23="","",'Příloha 1 k dohodě'!D23)</f>
        <v/>
      </c>
      <c r="E21" s="95"/>
      <c r="F21" s="169" t="str">
        <f t="shared" si="0"/>
        <v/>
      </c>
      <c r="G21" s="136"/>
      <c r="H21" s="95"/>
      <c r="I21" s="95"/>
    </row>
    <row r="22" spans="1:9" ht="25.15" customHeight="1" x14ac:dyDescent="0.2">
      <c r="A22" s="164">
        <f>[1]P1!A23</f>
        <v>14</v>
      </c>
      <c r="B22" s="162" t="str">
        <f>IF('Příloha 1 k dohodě'!B24="","",'Příloha 1 k dohodě'!B24)</f>
        <v/>
      </c>
      <c r="C22" s="162" t="str">
        <f>IF('Příloha 1 k dohodě'!C24="","",'Příloha 1 k dohodě'!C24)</f>
        <v/>
      </c>
      <c r="D22" s="162" t="str">
        <f>IF('Příloha 1 k dohodě'!D24="","",'Příloha 1 k dohodě'!D24)</f>
        <v/>
      </c>
      <c r="E22" s="95"/>
      <c r="F22" s="169" t="str">
        <f t="shared" si="0"/>
        <v/>
      </c>
      <c r="G22" s="136"/>
      <c r="H22" s="95"/>
      <c r="I22" s="95"/>
    </row>
    <row r="23" spans="1:9" ht="25.15" customHeight="1" x14ac:dyDescent="0.2">
      <c r="A23" s="164">
        <f>[1]P1!A24</f>
        <v>15</v>
      </c>
      <c r="B23" s="162" t="str">
        <f>IF('Příloha 1 k dohodě'!B25="","",'Příloha 1 k dohodě'!B25)</f>
        <v/>
      </c>
      <c r="C23" s="162" t="str">
        <f>IF('Příloha 1 k dohodě'!C25="","",'Příloha 1 k dohodě'!C25)</f>
        <v/>
      </c>
      <c r="D23" s="162" t="str">
        <f>IF('Příloha 1 k dohodě'!D25="","",'Příloha 1 k dohodě'!D25)</f>
        <v/>
      </c>
      <c r="E23" s="95"/>
      <c r="F23" s="169" t="str">
        <f t="shared" si="0"/>
        <v/>
      </c>
      <c r="G23" s="136"/>
      <c r="H23" s="95"/>
      <c r="I23" s="95"/>
    </row>
    <row r="24" spans="1:9" ht="25.15" customHeight="1" x14ac:dyDescent="0.2">
      <c r="A24" s="164">
        <f>[1]P1!A25</f>
        <v>16</v>
      </c>
      <c r="B24" s="162" t="str">
        <f>IF('Příloha 1 k dohodě'!B26="","",'Příloha 1 k dohodě'!B26)</f>
        <v/>
      </c>
      <c r="C24" s="162" t="str">
        <f>IF('Příloha 1 k dohodě'!C26="","",'Příloha 1 k dohodě'!C26)</f>
        <v/>
      </c>
      <c r="D24" s="162" t="str">
        <f>IF('Příloha 1 k dohodě'!D26="","",'Příloha 1 k dohodě'!D26)</f>
        <v/>
      </c>
      <c r="E24" s="95"/>
      <c r="F24" s="169" t="str">
        <f t="shared" si="0"/>
        <v/>
      </c>
      <c r="G24" s="136"/>
      <c r="H24" s="95"/>
      <c r="I24" s="95"/>
    </row>
    <row r="25" spans="1:9" ht="25.15" customHeight="1" x14ac:dyDescent="0.2">
      <c r="A25" s="164">
        <f>[1]P1!A26</f>
        <v>17</v>
      </c>
      <c r="B25" s="162" t="str">
        <f>IF('Příloha 1 k dohodě'!B27="","",'Příloha 1 k dohodě'!B27)</f>
        <v/>
      </c>
      <c r="C25" s="162" t="str">
        <f>IF('Příloha 1 k dohodě'!C27="","",'Příloha 1 k dohodě'!C27)</f>
        <v/>
      </c>
      <c r="D25" s="162" t="str">
        <f>IF('Příloha 1 k dohodě'!D27="","",'Příloha 1 k dohodě'!D27)</f>
        <v/>
      </c>
      <c r="E25" s="95"/>
      <c r="F25" s="169" t="str">
        <f t="shared" si="0"/>
        <v/>
      </c>
      <c r="G25" s="136"/>
      <c r="H25" s="95"/>
      <c r="I25" s="95"/>
    </row>
    <row r="26" spans="1:9" ht="25.15" customHeight="1" x14ac:dyDescent="0.2">
      <c r="A26" s="164">
        <f>[1]P1!A27</f>
        <v>18</v>
      </c>
      <c r="B26" s="162" t="str">
        <f>IF('Příloha 1 k dohodě'!B28="","",'Příloha 1 k dohodě'!B28)</f>
        <v/>
      </c>
      <c r="C26" s="162" t="str">
        <f>IF('Příloha 1 k dohodě'!C28="","",'Příloha 1 k dohodě'!C28)</f>
        <v/>
      </c>
      <c r="D26" s="162" t="str">
        <f>IF('Příloha 1 k dohodě'!D28="","",'Příloha 1 k dohodě'!D28)</f>
        <v/>
      </c>
      <c r="E26" s="95"/>
      <c r="F26" s="169" t="str">
        <f t="shared" si="0"/>
        <v/>
      </c>
      <c r="G26" s="136"/>
      <c r="H26" s="95"/>
      <c r="I26" s="95"/>
    </row>
    <row r="27" spans="1:9" ht="25.15" customHeight="1" x14ac:dyDescent="0.2">
      <c r="A27" s="164">
        <f>[1]P1!A28</f>
        <v>19</v>
      </c>
      <c r="B27" s="162" t="str">
        <f>IF('Příloha 1 k dohodě'!B29="","",'Příloha 1 k dohodě'!B29)</f>
        <v/>
      </c>
      <c r="C27" s="162" t="str">
        <f>IF('Příloha 1 k dohodě'!C29="","",'Příloha 1 k dohodě'!C29)</f>
        <v/>
      </c>
      <c r="D27" s="162" t="str">
        <f>IF('Příloha 1 k dohodě'!D29="","",'Příloha 1 k dohodě'!D29)</f>
        <v/>
      </c>
      <c r="E27" s="95"/>
      <c r="F27" s="169" t="str">
        <f t="shared" si="0"/>
        <v/>
      </c>
      <c r="G27" s="136"/>
      <c r="H27" s="95"/>
      <c r="I27" s="95"/>
    </row>
    <row r="28" spans="1:9" ht="25.15" customHeight="1" x14ac:dyDescent="0.2">
      <c r="A28" s="164">
        <f>[1]P1!A29</f>
        <v>20</v>
      </c>
      <c r="B28" s="162" t="str">
        <f>IF('Příloha 1 k dohodě'!B30="","",'Příloha 1 k dohodě'!B30)</f>
        <v/>
      </c>
      <c r="C28" s="162" t="str">
        <f>IF('Příloha 1 k dohodě'!C30="","",'Příloha 1 k dohodě'!C30)</f>
        <v/>
      </c>
      <c r="D28" s="162" t="str">
        <f>IF('Příloha 1 k dohodě'!D30="","",'Příloha 1 k dohodě'!D30)</f>
        <v/>
      </c>
      <c r="E28" s="95"/>
      <c r="F28" s="169" t="str">
        <f t="shared" si="0"/>
        <v/>
      </c>
      <c r="G28" s="136"/>
      <c r="H28" s="95"/>
      <c r="I28" s="95"/>
    </row>
    <row r="29" spans="1:9" s="166" customFormat="1" ht="14.25" x14ac:dyDescent="0.2">
      <c r="A29" s="165" t="s">
        <v>155</v>
      </c>
      <c r="B29" s="401" t="s">
        <v>163</v>
      </c>
      <c r="C29" s="401"/>
      <c r="D29" s="401"/>
      <c r="E29" s="401"/>
      <c r="F29" s="401"/>
      <c r="G29" s="401"/>
      <c r="H29" s="401"/>
      <c r="I29" s="401"/>
    </row>
    <row r="30" spans="1:9" ht="43.5" customHeight="1" x14ac:dyDescent="0.2">
      <c r="A30" s="137" t="s">
        <v>158</v>
      </c>
      <c r="B30" s="399" t="s">
        <v>168</v>
      </c>
      <c r="C30" s="399"/>
      <c r="D30" s="399"/>
      <c r="E30" s="399"/>
      <c r="F30" s="399"/>
      <c r="G30" s="399"/>
      <c r="H30" s="399"/>
      <c r="I30" s="399"/>
    </row>
    <row r="31" spans="1:9" ht="43.5" customHeight="1" x14ac:dyDescent="0.2">
      <c r="A31" s="402" t="s">
        <v>169</v>
      </c>
      <c r="B31" s="402"/>
      <c r="C31" s="402"/>
      <c r="D31" s="402"/>
      <c r="E31" s="402"/>
      <c r="F31" s="402"/>
      <c r="G31" s="402"/>
      <c r="H31" s="402"/>
      <c r="I31" s="402"/>
    </row>
    <row r="32" spans="1:9" s="67" customFormat="1" ht="68.45" customHeight="1" x14ac:dyDescent="0.25"/>
    <row r="33" spans="1:9" s="67" customFormat="1" ht="13.15" customHeight="1" x14ac:dyDescent="0.25">
      <c r="A33" s="395" t="s">
        <v>100</v>
      </c>
      <c r="B33" s="395"/>
      <c r="C33" s="395"/>
      <c r="D33" s="395"/>
      <c r="G33" s="395" t="s">
        <v>160</v>
      </c>
      <c r="H33" s="395"/>
      <c r="I33" s="395"/>
    </row>
    <row r="34" spans="1:9" s="67" customFormat="1" ht="13.15" customHeight="1" x14ac:dyDescent="0.25"/>
    <row r="35" spans="1:9" s="67" customFormat="1" ht="13.15" customHeight="1" x14ac:dyDescent="0.25"/>
    <row r="36" spans="1:9" s="67" customFormat="1" ht="13.15" customHeight="1" x14ac:dyDescent="0.25"/>
    <row r="37" spans="1:9" s="67" customFormat="1" ht="13.15" customHeight="1" x14ac:dyDescent="0.25"/>
    <row r="38" spans="1:9" s="67" customFormat="1" ht="13.15" customHeight="1" x14ac:dyDescent="0.25"/>
  </sheetData>
  <sheetProtection algorithmName="SHA-512" hashValue="yqyL5+5Qs9M4ujrmnOM5JFrAgKIhXWkFqrzP5a2nNpe7BMZMvH4t62Il9k4VL+12EBfMxr0EtAYmvUDX+6Esig==" saltValue="vjiNubsyI39l+QXhIlT5yA==" spinCount="100000" sheet="1" objects="1" scenarios="1"/>
  <mergeCells count="15">
    <mergeCell ref="A2:I2"/>
    <mergeCell ref="A3:D3"/>
    <mergeCell ref="E3:I3"/>
    <mergeCell ref="A4:D4"/>
    <mergeCell ref="E4:I4"/>
    <mergeCell ref="G33:I33"/>
    <mergeCell ref="A6:D6"/>
    <mergeCell ref="A7:D7"/>
    <mergeCell ref="E7:I7"/>
    <mergeCell ref="A5:D5"/>
    <mergeCell ref="B30:I30"/>
    <mergeCell ref="F6:I6"/>
    <mergeCell ref="B29:I29"/>
    <mergeCell ref="A33:D33"/>
    <mergeCell ref="A31:I31"/>
  </mergeCells>
  <printOptions horizontalCentered="1" verticalCentered="1"/>
  <pageMargins left="0.25" right="0.25" top="0.75" bottom="0.75" header="0.3" footer="0.3"/>
  <pageSetup paperSize="9" scale="69" orientation="portrait" r:id="rId1"/>
  <headerFooter>
    <oddFooter>&amp;L&amp;9POVEZ II reg.č. projektu CZ.03.1.52/0.0/0.0/15_021/0000053
&amp;12C&amp;R&amp;12S15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cis!$A$1:$A$2</xm:f>
          </x14:formula1>
          <xm:sqref>G9:G28 I9:I28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19"/>
  <sheetViews>
    <sheetView workbookViewId="0">
      <selection activeCell="A19" sqref="A19"/>
    </sheetView>
  </sheetViews>
  <sheetFormatPr defaultColWidth="8.85546875" defaultRowHeight="23.25" x14ac:dyDescent="0.35"/>
  <cols>
    <col min="1" max="1" width="48.85546875" style="96" customWidth="1"/>
    <col min="2" max="2" width="6.42578125" style="96" customWidth="1"/>
    <col min="3" max="3" width="50.28515625" style="96" customWidth="1"/>
    <col min="4" max="16384" width="8.85546875" style="96"/>
  </cols>
  <sheetData>
    <row r="1" spans="1:3" ht="52.15" customHeight="1" x14ac:dyDescent="0.35"/>
    <row r="2" spans="1:3" ht="57" customHeight="1" x14ac:dyDescent="0.35">
      <c r="A2" s="406" t="s">
        <v>79</v>
      </c>
      <c r="B2" s="407"/>
      <c r="C2" s="408"/>
    </row>
    <row r="3" spans="1:3" ht="46.9" customHeight="1" x14ac:dyDescent="0.35">
      <c r="A3" s="421" t="str">
        <f>IF('Příloha 1 k dohodě'!C7="","",'Příloha 1 k dohodě'!C7)</f>
        <v/>
      </c>
      <c r="B3" s="422"/>
      <c r="C3" s="423"/>
    </row>
    <row r="4" spans="1:3" ht="24" customHeight="1" x14ac:dyDescent="0.35">
      <c r="A4" s="412"/>
      <c r="B4" s="413"/>
      <c r="C4" s="414"/>
    </row>
    <row r="5" spans="1:3" ht="42" customHeight="1" x14ac:dyDescent="0.35">
      <c r="A5" s="412" t="s">
        <v>80</v>
      </c>
      <c r="B5" s="413"/>
      <c r="C5" s="414"/>
    </row>
    <row r="6" spans="1:3" ht="42" customHeight="1" x14ac:dyDescent="0.35">
      <c r="A6" s="415" t="s">
        <v>81</v>
      </c>
      <c r="B6" s="416"/>
      <c r="C6" s="417"/>
    </row>
    <row r="7" spans="1:3" ht="42" customHeight="1" x14ac:dyDescent="0.35">
      <c r="A7" s="412" t="s">
        <v>82</v>
      </c>
      <c r="B7" s="413"/>
      <c r="C7" s="414"/>
    </row>
    <row r="8" spans="1:3" ht="61.9" customHeight="1" x14ac:dyDescent="0.35">
      <c r="A8" s="412"/>
      <c r="B8" s="413"/>
      <c r="C8" s="414"/>
    </row>
    <row r="9" spans="1:3" ht="24" customHeight="1" x14ac:dyDescent="0.35">
      <c r="A9" s="424" t="str">
        <f>'Evidence docházky'!A3</f>
        <v>Název vzdělávací aktivity</v>
      </c>
      <c r="B9" s="425"/>
      <c r="C9" s="426"/>
    </row>
    <row r="10" spans="1:3" ht="70.150000000000006" customHeight="1" x14ac:dyDescent="0.35">
      <c r="A10" s="409" t="str">
        <f>IF('Příloha 1 k dohodě'!$C$8="","",'Příloha 1 k dohodě'!C8)</f>
        <v/>
      </c>
      <c r="B10" s="410"/>
      <c r="C10" s="411"/>
    </row>
    <row r="11" spans="1:3" ht="24" customHeight="1" x14ac:dyDescent="0.35">
      <c r="A11" s="412"/>
      <c r="B11" s="413"/>
      <c r="C11" s="414"/>
    </row>
    <row r="12" spans="1:3" ht="24" customHeight="1" x14ac:dyDescent="0.35">
      <c r="A12" s="412" t="s">
        <v>83</v>
      </c>
      <c r="B12" s="413"/>
      <c r="C12" s="414"/>
    </row>
    <row r="13" spans="1:3" ht="24" customHeight="1" x14ac:dyDescent="0.35">
      <c r="A13" s="97" t="str">
        <f>IF('Evidence docházky'!F4="","",'Evidence docházky'!F4)</f>
        <v/>
      </c>
      <c r="B13" s="98" t="s">
        <v>67</v>
      </c>
      <c r="C13" s="99" t="str">
        <f>IF('Evidence docházky'!K4="","",'Evidence docházky'!K4)</f>
        <v/>
      </c>
    </row>
    <row r="14" spans="1:3" ht="24" customHeight="1" x14ac:dyDescent="0.35">
      <c r="A14" s="412"/>
      <c r="B14" s="413"/>
      <c r="C14" s="414"/>
    </row>
    <row r="15" spans="1:3" ht="24" customHeight="1" x14ac:dyDescent="0.35">
      <c r="A15" s="412" t="s">
        <v>84</v>
      </c>
      <c r="B15" s="413"/>
      <c r="C15" s="414"/>
    </row>
    <row r="16" spans="1:3" ht="24" customHeight="1" x14ac:dyDescent="0.35">
      <c r="A16" s="415" t="str">
        <f>IF('Evidence docházky'!E2="","",'Příloha 1 k dohodě'!C5)</f>
        <v/>
      </c>
      <c r="B16" s="416"/>
      <c r="C16" s="417"/>
    </row>
    <row r="17" spans="1:3" ht="24" customHeight="1" x14ac:dyDescent="0.35">
      <c r="A17" s="412"/>
      <c r="B17" s="413"/>
      <c r="C17" s="414"/>
    </row>
    <row r="18" spans="1:3" ht="178.5" customHeight="1" x14ac:dyDescent="0.35">
      <c r="A18" s="418" t="s">
        <v>167</v>
      </c>
      <c r="B18" s="419"/>
      <c r="C18" s="420"/>
    </row>
    <row r="19" spans="1:3" x14ac:dyDescent="0.35">
      <c r="A19" s="100"/>
      <c r="B19" s="101"/>
      <c r="C19" s="102"/>
    </row>
  </sheetData>
  <sheetProtection algorithmName="SHA-512" hashValue="UM91aBKWqYwRmImisUzrici6ZycPREaNlTC/L+0J8jegkY3DJq+oki+KJ2oVVwHXWQCtlQbzF1mC9UiAgPIyCA==" saltValue="Zl3mO0hix8IW0GADT+Mg9A==" spinCount="100000" sheet="1" objects="1" scenarios="1"/>
  <mergeCells count="16">
    <mergeCell ref="A15:C15"/>
    <mergeCell ref="A16:C16"/>
    <mergeCell ref="A17:C17"/>
    <mergeCell ref="A18:C18"/>
    <mergeCell ref="A3:C3"/>
    <mergeCell ref="A8:C8"/>
    <mergeCell ref="A9:C9"/>
    <mergeCell ref="A11:C11"/>
    <mergeCell ref="A12:C12"/>
    <mergeCell ref="A14:C14"/>
    <mergeCell ref="A2:C2"/>
    <mergeCell ref="A10:C10"/>
    <mergeCell ref="A4:C4"/>
    <mergeCell ref="A5:C5"/>
    <mergeCell ref="A6:C6"/>
    <mergeCell ref="A7:C7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8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48F67-99DF-44DE-8A95-9A979BDFFBEA}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9</vt:i4>
      </vt:variant>
    </vt:vector>
  </HeadingPairs>
  <TitlesOfParts>
    <vt:vector size="19" baseType="lpstr">
      <vt:lpstr>cis</vt:lpstr>
      <vt:lpstr>Příloha 1 k dohodě</vt:lpstr>
      <vt:lpstr>Příloha 2  k dohodě</vt:lpstr>
      <vt:lpstr>Příloha 3 k dohodě</vt:lpstr>
      <vt:lpstr>Příloha 4 k dohodě</vt:lpstr>
      <vt:lpstr>Evidence docházky</vt:lpstr>
      <vt:lpstr>Závěrečný protokol</vt:lpstr>
      <vt:lpstr>Označení učebny</vt:lpstr>
      <vt:lpstr>List1</vt:lpstr>
      <vt:lpstr>Oznámení o změně</vt:lpstr>
      <vt:lpstr>'Evidence docházky'!Názvy_tisku</vt:lpstr>
      <vt:lpstr>'Příloha 1 k dohodě'!Názvy_tisku</vt:lpstr>
      <vt:lpstr>'Příloha 2  k dohodě'!Názvy_tisku</vt:lpstr>
      <vt:lpstr>'Příloha 3 k dohodě'!Názvy_tisku</vt:lpstr>
      <vt:lpstr>'Závěrečný protokol'!Názvy_tisku</vt:lpstr>
      <vt:lpstr>'Oznámení o změně'!Oblast_tisku</vt:lpstr>
      <vt:lpstr>'Příloha 3 k dohodě'!Oblast_tisku</vt:lpstr>
      <vt:lpstr>'Příloha 4 k dohodě'!Oblast_tisku</vt:lpstr>
      <vt:lpstr>'Závěrečný protokol'!Oblast_tisku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Jiříček Petr Ing. (MPSV)</dc:creator>
  <cp:lastModifiedBy>Slavíčková Zdeňka Bc. (UPL-KRP)</cp:lastModifiedBy>
  <cp:lastPrinted>2023-04-13T05:00:45Z</cp:lastPrinted>
  <dcterms:created xsi:type="dcterms:W3CDTF">2011-04-08T08:05:43Z</dcterms:created>
  <dcterms:modified xsi:type="dcterms:W3CDTF">2023-04-21T09:44:44Z</dcterms:modified>
</cp:coreProperties>
</file>