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485" activeTab="0"/>
  </bookViews>
  <sheets>
    <sheet name="dotazník" sheetId="1" r:id="rId1"/>
    <sheet name="seznam klasifikací" sheetId="2" r:id="rId2"/>
    <sheet name="zdroj dat" sheetId="3" state="hidden" r:id="rId3"/>
    <sheet name="Královéhradecký kraj" sheetId="4" state="hidden" r:id="rId4"/>
    <sheet name="Hlavní město Praha" sheetId="5" state="hidden" r:id="rId5"/>
    <sheet name="Jihočeský kraj" sheetId="6" state="hidden" r:id="rId6"/>
    <sheet name="Jihomoravský kraj" sheetId="7" state="hidden" r:id="rId7"/>
    <sheet name="Karlovarský kraj" sheetId="8" state="hidden" r:id="rId8"/>
    <sheet name="Kraj Vysočina" sheetId="9" state="hidden" r:id="rId9"/>
    <sheet name="Liberecký kraj" sheetId="10" state="hidden" r:id="rId10"/>
    <sheet name="Moravskoslezský kraj" sheetId="11" state="hidden" r:id="rId11"/>
    <sheet name="Olomoucký kraj" sheetId="12" state="hidden" r:id="rId12"/>
    <sheet name="Pardubický kraj" sheetId="13" state="hidden" r:id="rId13"/>
    <sheet name="Plzeňský kraj" sheetId="14" state="hidden" r:id="rId14"/>
    <sheet name="Středočeský kraj" sheetId="15" state="hidden" r:id="rId15"/>
    <sheet name="Ústecký kraj" sheetId="16" state="hidden" r:id="rId16"/>
    <sheet name="Zlínský kraj" sheetId="17" state="hidden" r:id="rId17"/>
  </sheets>
  <externalReferences>
    <externalReference r:id="rId20"/>
  </externalReferences>
  <definedNames>
    <definedName name="_xlnm._FilterDatabase" localSheetId="1" hidden="1">'seznam klasifikací'!$A$1:$D$176</definedName>
    <definedName name="_xlfn.COUNTIFS" hidden="1">#NAME?</definedName>
    <definedName name="_xlfn.IFERROR" hidden="1">#NAME?</definedName>
    <definedName name="ANO_NE">'zdroj dat'!$D$30:$D$31</definedName>
    <definedName name="CZ_ISCO">'zdroj dat'!$M$1:$M$176</definedName>
    <definedName name="CZ_NACE">'zdroj dat'!$J$80:$J$167</definedName>
    <definedName name="DRUH_VLASTNICTVI">'zdroj dat'!$C$26:$C$31</definedName>
    <definedName name="DUVOD_ZMENY">'zdroj dat'!$E$25:$E$29</definedName>
    <definedName name="ISCO" localSheetId="1">#REF!</definedName>
    <definedName name="NACE" localSheetId="1">#REF!</definedName>
    <definedName name="pravniforma" localSheetId="1">#REF!</definedName>
    <definedName name="seznam_CZ_NACE">'seznam klasifikací'!$A$1:$A$89</definedName>
    <definedName name="STATY_CIZINCI">'zdroj dat'!$F$237:$F$449</definedName>
    <definedName name="STATY_KAPITAL">'zdroj dat'!$F$22:$F$234</definedName>
    <definedName name="VZDELANI">'zdroj dat'!$D$25:$D$29</definedName>
  </definedNames>
  <calcPr fullCalcOnLoad="1" iterate="1" iterateCount="100" iterateDelta="0.001"/>
</workbook>
</file>

<file path=xl/comments1.xml><?xml version="1.0" encoding="utf-8"?>
<comments xmlns="http://schemas.openxmlformats.org/spreadsheetml/2006/main">
  <authors>
    <author>Hodek Martin Ing. (UPH-NAA)</author>
  </authors>
  <commentList>
    <comment ref="H70" authorId="0">
      <text>
        <r>
          <rPr>
            <sz val="9"/>
            <rFont val="Tahoma"/>
            <family val="2"/>
          </rPr>
          <t>Pouze vysocí řídící pracovníci organizace (ředitelé, vedoucí odborů apod.) Nižší řídící pracovníky prosím uveďte do odborných profesí</t>
        </r>
        <r>
          <rPr>
            <b/>
            <sz val="9"/>
            <rFont val="Tahoma"/>
            <family val="2"/>
          </rPr>
          <t>.</t>
        </r>
        <r>
          <rPr>
            <sz val="9"/>
            <rFont val="Tahoma"/>
            <family val="2"/>
          </rPr>
          <t xml:space="preserve">
</t>
        </r>
      </text>
    </comment>
    <comment ref="H71" authorId="0">
      <text>
        <r>
          <rPr>
            <sz val="9"/>
            <rFont val="Tahoma"/>
            <family val="2"/>
          </rPr>
          <t>Zejm. odborníci s VŠ vzděláním - lékaři, učitelé, stavební inženýři, strojní inženýři, všeob. sestry, hlavní účetní, sociální pracovníci, programátoři.</t>
        </r>
      </text>
    </comment>
    <comment ref="H73" authorId="0">
      <text>
        <r>
          <rPr>
            <sz val="9"/>
            <rFont val="Tahoma"/>
            <family val="2"/>
          </rPr>
          <t xml:space="preserve">všeobecní admin. pracovníci, sekretáři, operátoři počítačů, účetní, úředníci ve skladech, dispečeři, pracovníci poštovního provozu, recepční, knihovníci
</t>
        </r>
      </text>
    </comment>
    <comment ref="H72" authorId="0">
      <text>
        <r>
          <rPr>
            <sz val="9"/>
            <rFont val="Tahoma"/>
            <family val="2"/>
          </rPr>
          <t xml:space="preserve">Zejm. odborníci se SŠ vzděláním - mistři, technici, všeob. sestry bez spec., fyzioterapeuti, obch. zástupci, pojišť. poradci, pracovníci veřejné správy.
</t>
        </r>
      </text>
    </comment>
    <comment ref="H74" authorId="0">
      <text>
        <r>
          <rPr>
            <sz val="9"/>
            <rFont val="Tahoma"/>
            <family val="2"/>
          </rPr>
          <t>kuchaři, stevardi, průvodčí, číšníci, kadeřníci, provozní pracovníci v ubytování a stravování, ošetřovatelé, pokladníci, prodavači, asistenti pedagogů, policisté, hasiči</t>
        </r>
      </text>
    </comment>
    <comment ref="H75" authorId="0">
      <text>
        <r>
          <rPr>
            <sz val="9"/>
            <rFont val="Tahoma"/>
            <family val="2"/>
          </rPr>
          <t>pěstitelé zemědělských plodin, ovocnáři, zahradníci, chovatelé a ošetřovatelé,  pracovníci v oblasti akvakultury, pracovníci v oblasti lesnictví</t>
        </r>
      </text>
    </comment>
    <comment ref="H76" authorId="0">
      <text>
        <r>
          <rPr>
            <sz val="9"/>
            <rFont val="Tahoma"/>
            <family val="2"/>
          </rPr>
          <t xml:space="preserve">zedníci, instalatéři, zámečníci, malíři, svářeči, klempíři, kováři, nástrojáři, seřizovači strojů, skláři, tiskaři, elektrikáři, opraváři, řezníci, pekaři, krejčí
</t>
        </r>
      </text>
    </comment>
    <comment ref="H77" authorId="0">
      <text>
        <r>
          <rPr>
            <sz val="9"/>
            <rFont val="Tahoma"/>
            <family val="2"/>
          </rPr>
          <t>horníci, strojníci, obsluha strojů (těžba, zprac. kovů, plastů, dřeva, potravin apod.), montážní dělníci, strojvedoucí, řidiči, obsluha zemních strojů, jeřábů</t>
        </r>
      </text>
    </comment>
    <comment ref="H78" authorId="0">
      <text>
        <r>
          <rPr>
            <sz val="9"/>
            <rFont val="Tahoma"/>
            <family val="2"/>
          </rPr>
          <t xml:space="preserve">Nejméně kvalifikované profese - uklízeči, ruční baliči, pomocníci v kuchyni, pracovníci s odpady, nekvalif. stavební dělníci, hlídači, pomocníci v zemědělství.
</t>
        </r>
      </text>
    </comment>
  </commentList>
</comments>
</file>

<file path=xl/comments3.xml><?xml version="1.0" encoding="utf-8"?>
<comments xmlns="http://schemas.openxmlformats.org/spreadsheetml/2006/main">
  <authors>
    <author>Hodek Martin Ing. (UPH-NAA)</author>
  </authors>
  <commentList>
    <comment ref="A10" authorId="0">
      <text>
        <r>
          <rPr>
            <sz val="11"/>
            <rFont val="Calibri"/>
            <family val="2"/>
          </rPr>
          <t>Okres. Pokud odesílá KrP, vyplňte první řádek - okres v sídle KrP.</t>
        </r>
      </text>
    </comment>
  </commentList>
</comments>
</file>

<file path=xl/sharedStrings.xml><?xml version="1.0" encoding="utf-8"?>
<sst xmlns="http://schemas.openxmlformats.org/spreadsheetml/2006/main" count="8302" uniqueCount="6528">
  <si>
    <t>muži</t>
  </si>
  <si>
    <t>ženy</t>
  </si>
  <si>
    <t>MONITOROVACÍ DOTAZNÍK</t>
  </si>
  <si>
    <t>osoby se zdravotním postižením (OZP)</t>
  </si>
  <si>
    <t>osoby ve věku 55+</t>
  </si>
  <si>
    <t>z toho pracující v důchodovém věku</t>
  </si>
  <si>
    <t>z toho ženy</t>
  </si>
  <si>
    <t>Celkem</t>
  </si>
  <si>
    <t>Vzdělání</t>
  </si>
  <si>
    <t xml:space="preserve">ženy </t>
  </si>
  <si>
    <t>Základní a bez vzdělání</t>
  </si>
  <si>
    <t>Vyučení bez maturity</t>
  </si>
  <si>
    <t>Vyučení s maturitou</t>
  </si>
  <si>
    <t>Střední s maturitou (odborné a všeobecné)</t>
  </si>
  <si>
    <t>Vyšší odborné</t>
  </si>
  <si>
    <t>Vysokoškolské</t>
  </si>
  <si>
    <t>Název profese</t>
  </si>
  <si>
    <t>Z toho s ukončeným VŠ vzděláním</t>
  </si>
  <si>
    <t>Fakulta/ústav</t>
  </si>
  <si>
    <t xml:space="preserve">cizinci - občané Slovenské republiky   </t>
  </si>
  <si>
    <t>cizinci z ostatních zemí  – celkem</t>
  </si>
  <si>
    <t>Odborný výcvik a praxe</t>
  </si>
  <si>
    <t>Spolupráce při školeních</t>
  </si>
  <si>
    <t>Soukromé</t>
  </si>
  <si>
    <t>Družstevní</t>
  </si>
  <si>
    <t>Hradec Králové</t>
  </si>
  <si>
    <t>Jičín</t>
  </si>
  <si>
    <t>Náchod</t>
  </si>
  <si>
    <t>Rychnov nad Kněžnou</t>
  </si>
  <si>
    <t>Trutnov</t>
  </si>
  <si>
    <t>e-mail</t>
  </si>
  <si>
    <t>DS</t>
  </si>
  <si>
    <t>adresa</t>
  </si>
  <si>
    <t>okres</t>
  </si>
  <si>
    <t>Hradci Králové</t>
  </si>
  <si>
    <t>KrP v 6. pádě</t>
  </si>
  <si>
    <t>kraj v 6. pádě</t>
  </si>
  <si>
    <t>datum návratu dotazníku</t>
  </si>
  <si>
    <t>kraj v 1. pádě</t>
  </si>
  <si>
    <t>HK</t>
  </si>
  <si>
    <t>JC</t>
  </si>
  <si>
    <t>NA</t>
  </si>
  <si>
    <t>RK</t>
  </si>
  <si>
    <t>TU</t>
  </si>
  <si>
    <t>příjmení, jméno:</t>
  </si>
  <si>
    <t>e-mail:</t>
  </si>
  <si>
    <t>Rok, za který zjišťujeme data</t>
  </si>
  <si>
    <t>1. EVIDENČNÍ ÚDAJE ZAMĚSTNAVATELE</t>
  </si>
  <si>
    <t>3. KOLIK PRACOVNÍKŮ ZAMĚSTNÁVÁTE NA  ZKRÁCENÝ ÚVAZEK?</t>
  </si>
  <si>
    <t>E-mail:</t>
  </si>
  <si>
    <t>kód okresu</t>
  </si>
  <si>
    <t>cizinci z EU/EHP a Švýcarska (mimo občanů Slovenska)</t>
  </si>
  <si>
    <t>nejčastější státní příslušnost cizinců (mimo Slovenska)</t>
  </si>
  <si>
    <t>Agentury práce</t>
  </si>
  <si>
    <t>Zvyšování /snižování</t>
  </si>
  <si>
    <t>Spolupráce se školou</t>
  </si>
  <si>
    <t>Děkujeme Vám za spolupráci.</t>
  </si>
  <si>
    <t>doplnění nuly</t>
  </si>
  <si>
    <t>ANO</t>
  </si>
  <si>
    <t>NE</t>
  </si>
  <si>
    <t>Hlavní město Praha</t>
  </si>
  <si>
    <t>Hlavním městě Praze</t>
  </si>
  <si>
    <t>Jihočeský kraj</t>
  </si>
  <si>
    <t>Jihočeském kraji</t>
  </si>
  <si>
    <t>Jihomoravský kraj</t>
  </si>
  <si>
    <t>Jihomoravském kraji</t>
  </si>
  <si>
    <t>Karlovarský kraj</t>
  </si>
  <si>
    <t>Karlovarském kraji</t>
  </si>
  <si>
    <t>Kraj Vysočina</t>
  </si>
  <si>
    <t>Kraji Vysočina</t>
  </si>
  <si>
    <t>Královéhradecký kraj</t>
  </si>
  <si>
    <t>Královéhradeckém kraji</t>
  </si>
  <si>
    <t>Liberecký kraj</t>
  </si>
  <si>
    <t>Libereckém kraji</t>
  </si>
  <si>
    <t>Moravskoslezský kraj</t>
  </si>
  <si>
    <t>Moravskoslezském kraji</t>
  </si>
  <si>
    <t>Olomoucký kraj</t>
  </si>
  <si>
    <t>Olomouckém kraji</t>
  </si>
  <si>
    <t>Pardubický kraj</t>
  </si>
  <si>
    <t>Pardubickém kraji</t>
  </si>
  <si>
    <t>Plzeňský kraj</t>
  </si>
  <si>
    <t>Plzeňském kraji</t>
  </si>
  <si>
    <t>Středočeský kraj</t>
  </si>
  <si>
    <t>Středočeském kraji</t>
  </si>
  <si>
    <t>Ústecký kraj</t>
  </si>
  <si>
    <t>Ústeckém kraji</t>
  </si>
  <si>
    <t>Zlínský kraj</t>
  </si>
  <si>
    <t>Zlínském kraji</t>
  </si>
  <si>
    <t>Českých Budějovicích</t>
  </si>
  <si>
    <t>Brně</t>
  </si>
  <si>
    <t>Karlových Varech</t>
  </si>
  <si>
    <t>Jihlavě</t>
  </si>
  <si>
    <t>Liberci</t>
  </si>
  <si>
    <t>Ostravě</t>
  </si>
  <si>
    <t>Olomouci</t>
  </si>
  <si>
    <t>Pardubicích</t>
  </si>
  <si>
    <t>Plzni</t>
  </si>
  <si>
    <t>Příbrami</t>
  </si>
  <si>
    <t>Ústí nad Orlicí</t>
  </si>
  <si>
    <t>Zlíně</t>
  </si>
  <si>
    <t>***Evropa***</t>
  </si>
  <si>
    <t>Albánie</t>
  </si>
  <si>
    <t>Andorra</t>
  </si>
  <si>
    <t>Belgie</t>
  </si>
  <si>
    <t>Bělorusko</t>
  </si>
  <si>
    <t>Bosna a Hercegovina</t>
  </si>
  <si>
    <t>Bulharsko</t>
  </si>
  <si>
    <t>Černá Hora</t>
  </si>
  <si>
    <t>Dánsko</t>
  </si>
  <si>
    <t>Estonsko</t>
  </si>
  <si>
    <t>Finsko</t>
  </si>
  <si>
    <t>Francie</t>
  </si>
  <si>
    <t>Chorvatsko</t>
  </si>
  <si>
    <t>Irsko</t>
  </si>
  <si>
    <t>Island</t>
  </si>
  <si>
    <t>Itálie</t>
  </si>
  <si>
    <t>Kosovská republika</t>
  </si>
  <si>
    <t>Lichtenštejnsko</t>
  </si>
  <si>
    <t>Litva</t>
  </si>
  <si>
    <t>Lotyšsko</t>
  </si>
  <si>
    <t>Lucembursko</t>
  </si>
  <si>
    <t>Makedonie</t>
  </si>
  <si>
    <t>Malta</t>
  </si>
  <si>
    <t>Moldavsko</t>
  </si>
  <si>
    <t>Monako</t>
  </si>
  <si>
    <t>Německo</t>
  </si>
  <si>
    <t>Nizozemsko</t>
  </si>
  <si>
    <t>Norsko</t>
  </si>
  <si>
    <t>Podněstersko</t>
  </si>
  <si>
    <t>Polsko</t>
  </si>
  <si>
    <t>Portugalsko</t>
  </si>
  <si>
    <t>Rakousko</t>
  </si>
  <si>
    <t>Rumunsko</t>
  </si>
  <si>
    <t>Řecko</t>
  </si>
  <si>
    <t>San Marino</t>
  </si>
  <si>
    <t>Slovensko</t>
  </si>
  <si>
    <t>Slovinsko</t>
  </si>
  <si>
    <t>Srbsko</t>
  </si>
  <si>
    <t>Španělsko</t>
  </si>
  <si>
    <t>Švédsko</t>
  </si>
  <si>
    <t>Švýcarsko</t>
  </si>
  <si>
    <t>Ukrajina</t>
  </si>
  <si>
    <t>Vatikán</t>
  </si>
  <si>
    <t>Velká Británie</t>
  </si>
  <si>
    <t>***Afrika***</t>
  </si>
  <si>
    <t>Alžírsko</t>
  </si>
  <si>
    <t>Angola</t>
  </si>
  <si>
    <t>Benin</t>
  </si>
  <si>
    <t>Botswana</t>
  </si>
  <si>
    <t>Burundi</t>
  </si>
  <si>
    <t>Burkina Faso</t>
  </si>
  <si>
    <t>Čad</t>
  </si>
  <si>
    <t>Demokratická republika Kongo (dříve Zair)</t>
  </si>
  <si>
    <t>Džibutsko</t>
  </si>
  <si>
    <t>Egypt</t>
  </si>
  <si>
    <t>Eritrea</t>
  </si>
  <si>
    <t>Etiopie</t>
  </si>
  <si>
    <t>Gabon</t>
  </si>
  <si>
    <t>Gambie</t>
  </si>
  <si>
    <t>Ghana</t>
  </si>
  <si>
    <t>Guinea</t>
  </si>
  <si>
    <t>Jihoafrická republika</t>
  </si>
  <si>
    <t>Jižní Súdán</t>
  </si>
  <si>
    <t>Kamerun</t>
  </si>
  <si>
    <t>Kapverdy</t>
  </si>
  <si>
    <t>Keňa</t>
  </si>
  <si>
    <t>Komory</t>
  </si>
  <si>
    <t>Konžská republika</t>
  </si>
  <si>
    <t>Lesotho</t>
  </si>
  <si>
    <t>Libérie</t>
  </si>
  <si>
    <t>Libye</t>
  </si>
  <si>
    <t>Madagaskar</t>
  </si>
  <si>
    <t>Malawi</t>
  </si>
  <si>
    <t>Mali</t>
  </si>
  <si>
    <t>Maroko</t>
  </si>
  <si>
    <t>Mauritánie</t>
  </si>
  <si>
    <t>Mauricius</t>
  </si>
  <si>
    <t>Mosambik</t>
  </si>
  <si>
    <t>Namibie</t>
  </si>
  <si>
    <t>Niger</t>
  </si>
  <si>
    <t>Nigérie</t>
  </si>
  <si>
    <t>Pobřeží slonoviny</t>
  </si>
  <si>
    <t>Rovníková Guinea</t>
  </si>
  <si>
    <t>Rwanda</t>
  </si>
  <si>
    <t>Saharská arabská demokratická republika (Západní Sahara)</t>
  </si>
  <si>
    <t>Senegal</t>
  </si>
  <si>
    <t>Seychely</t>
  </si>
  <si>
    <t>Sierra Leone</t>
  </si>
  <si>
    <t>Somaliland</t>
  </si>
  <si>
    <t>Somálsko</t>
  </si>
  <si>
    <t>Středoafrická republika</t>
  </si>
  <si>
    <t>Súdán</t>
  </si>
  <si>
    <t>Svatý Tomáš a Princův ostrov</t>
  </si>
  <si>
    <t>Svazijsko</t>
  </si>
  <si>
    <t>Tanzanie</t>
  </si>
  <si>
    <t>Togo</t>
  </si>
  <si>
    <t>Tunisko</t>
  </si>
  <si>
    <t>Uganda</t>
  </si>
  <si>
    <t>Zambie</t>
  </si>
  <si>
    <t>Zimbabwe</t>
  </si>
  <si>
    <t>***Asie***</t>
  </si>
  <si>
    <t>Abchazie</t>
  </si>
  <si>
    <t>Afghánistán</t>
  </si>
  <si>
    <t>Arménie</t>
  </si>
  <si>
    <t>Ázerbájdžán</t>
  </si>
  <si>
    <t>Bahrajn</t>
  </si>
  <si>
    <t>Bangladéš</t>
  </si>
  <si>
    <t>Bhútán</t>
  </si>
  <si>
    <t>Brunej</t>
  </si>
  <si>
    <t>Čína</t>
  </si>
  <si>
    <t>Filipíny</t>
  </si>
  <si>
    <t>Gruzie</t>
  </si>
  <si>
    <t>Indie</t>
  </si>
  <si>
    <t>Indonésie</t>
  </si>
  <si>
    <t>Irák</t>
  </si>
  <si>
    <t>Írán</t>
  </si>
  <si>
    <t>Izrael</t>
  </si>
  <si>
    <t>Japonsko</t>
  </si>
  <si>
    <t>Jemen</t>
  </si>
  <si>
    <t>Jižní Korea</t>
  </si>
  <si>
    <t>Jižní Osetie</t>
  </si>
  <si>
    <t>Jordánsko</t>
  </si>
  <si>
    <t>Kambodža</t>
  </si>
  <si>
    <t>Katar</t>
  </si>
  <si>
    <t>Kazachstán</t>
  </si>
  <si>
    <t>Kuvajt</t>
  </si>
  <si>
    <t>Kypr</t>
  </si>
  <si>
    <t>Kyrgyzstán</t>
  </si>
  <si>
    <t>Laos</t>
  </si>
  <si>
    <t>Libanon</t>
  </si>
  <si>
    <t>Malajsie</t>
  </si>
  <si>
    <t>Maledivy</t>
  </si>
  <si>
    <t>Mongolsko</t>
  </si>
  <si>
    <t>Myanmar (dříve Barma)</t>
  </si>
  <si>
    <t>Nepál</t>
  </si>
  <si>
    <t>Náhorní Karabach</t>
  </si>
  <si>
    <t>Omán</t>
  </si>
  <si>
    <t>Pákistán</t>
  </si>
  <si>
    <t>Palestinská autonomie</t>
  </si>
  <si>
    <t>Rusko</t>
  </si>
  <si>
    <t>Saúdská Arábie</t>
  </si>
  <si>
    <t>Severní Korea</t>
  </si>
  <si>
    <t>Severní Kypr</t>
  </si>
  <si>
    <t>Singapur</t>
  </si>
  <si>
    <t>Spojené arabské emiráty</t>
  </si>
  <si>
    <t>Sýrie</t>
  </si>
  <si>
    <t>Šrí Lanka</t>
  </si>
  <si>
    <t>Tádžikistán</t>
  </si>
  <si>
    <t>Thajsko</t>
  </si>
  <si>
    <t>Čínská republika</t>
  </si>
  <si>
    <t>Turecko</t>
  </si>
  <si>
    <t>Turkmenistán</t>
  </si>
  <si>
    <t>Uzbekistán</t>
  </si>
  <si>
    <t>Vietnam</t>
  </si>
  <si>
    <t>Východní Timor</t>
  </si>
  <si>
    <t>***Jižní Amerika***</t>
  </si>
  <si>
    <t>Argentina</t>
  </si>
  <si>
    <t>Bolívie</t>
  </si>
  <si>
    <t>Brazílie</t>
  </si>
  <si>
    <t>Ekvádor</t>
  </si>
  <si>
    <t>Guyana</t>
  </si>
  <si>
    <t>Chile</t>
  </si>
  <si>
    <t>Kolumbie</t>
  </si>
  <si>
    <t>Paraguay</t>
  </si>
  <si>
    <t>Peru</t>
  </si>
  <si>
    <t>Surinam</t>
  </si>
  <si>
    <t>Uruguay</t>
  </si>
  <si>
    <t>Venezuela</t>
  </si>
  <si>
    <t>***Severní Amerika***</t>
  </si>
  <si>
    <t>Antigua a Barbuda</t>
  </si>
  <si>
    <t>Bahamy</t>
  </si>
  <si>
    <t>Barbados</t>
  </si>
  <si>
    <t>Belize</t>
  </si>
  <si>
    <t>Dominika</t>
  </si>
  <si>
    <t>Dominikánská republika</t>
  </si>
  <si>
    <t>Grenada</t>
  </si>
  <si>
    <t>Guatemala</t>
  </si>
  <si>
    <t>Haiti</t>
  </si>
  <si>
    <t>Honduras</t>
  </si>
  <si>
    <t>Jamajka</t>
  </si>
  <si>
    <t>Kanada</t>
  </si>
  <si>
    <t>Kostarika</t>
  </si>
  <si>
    <t>Kuba</t>
  </si>
  <si>
    <t>Mexiko</t>
  </si>
  <si>
    <t>Nikaragua</t>
  </si>
  <si>
    <t>Panama</t>
  </si>
  <si>
    <t>Salvador</t>
  </si>
  <si>
    <t>Spojené státy americké</t>
  </si>
  <si>
    <t>Svatá Lucie</t>
  </si>
  <si>
    <t>Svatý Kryštof a Nevis</t>
  </si>
  <si>
    <t>Svatý Vincenc a Grenadiny</t>
  </si>
  <si>
    <t>Trinidad a Tobago</t>
  </si>
  <si>
    <t>***Austrálie a Oceánie***</t>
  </si>
  <si>
    <t>Austrálie</t>
  </si>
  <si>
    <t>Cookovy ostrovy</t>
  </si>
  <si>
    <t>Fidži</t>
  </si>
  <si>
    <t>Kiribati</t>
  </si>
  <si>
    <t>Marshallovy ostrovy</t>
  </si>
  <si>
    <t>Mikronésie</t>
  </si>
  <si>
    <t>Nauru</t>
  </si>
  <si>
    <t>Niue</t>
  </si>
  <si>
    <t>Nový Zéland</t>
  </si>
  <si>
    <t>Palau</t>
  </si>
  <si>
    <t>Papua</t>
  </si>
  <si>
    <t>Samoa</t>
  </si>
  <si>
    <t>Šalamounovy ostrovy</t>
  </si>
  <si>
    <t>Tonga</t>
  </si>
  <si>
    <t>Tuvalu</t>
  </si>
  <si>
    <t>Vanuatu</t>
  </si>
  <si>
    <t>Změny počtu</t>
  </si>
  <si>
    <t>PSČ sídla</t>
  </si>
  <si>
    <t>CZ-ISCO - kategorie zaměstnání</t>
  </si>
  <si>
    <t>Poznámka/příklad profesí:</t>
  </si>
  <si>
    <t>kontaktní telefon:</t>
  </si>
  <si>
    <t>Jiná oblast spolupráce (prosím vypište)</t>
  </si>
  <si>
    <t>Zvýšení stavu pracovníků</t>
  </si>
  <si>
    <t>Telefon:</t>
  </si>
  <si>
    <t>Převažující předmět činností CZ-NACE</t>
  </si>
  <si>
    <t>Zpřesnění důvodu (pokud byl vybrán jiný důvod)</t>
  </si>
  <si>
    <t>** 1 Zákonodárci a řídící pracovníci **</t>
  </si>
  <si>
    <t>* 11 Zákonodárci, nejvyšší státní úředníci a nejvyšší představitelé společností *</t>
  </si>
  <si>
    <t>111 Zákonodárci a nejvyšší úředníci veřejné správy, politických a zájmových organizací</t>
  </si>
  <si>
    <t>112 Nejvyšší představitelé společností a institucí (kromě politických, zájmových a příbuzných organizací)</t>
  </si>
  <si>
    <t>* 12 Řídící pracovníci v oblasti správy podniku, obchodních, administrativních a podpůrných činností *</t>
  </si>
  <si>
    <t xml:space="preserve">121 Řídící pracovníci v oblasti správy podniku, administrativních a podpůrných činností </t>
  </si>
  <si>
    <t xml:space="preserve">122 Řídící pracovníci v oblasti obchodu, marketingu, výzkumu, vývoje, reklamy a styku s veřejností </t>
  </si>
  <si>
    <t>* 13 Řídící pracovníci v oblasti výroby, informačních technologií, vzdělávání a v příbuzných oborech *</t>
  </si>
  <si>
    <t xml:space="preserve">131 Řídící pracovníci v zemědělství, lesnictví, rybářství a v oblasti životního prostředí </t>
  </si>
  <si>
    <t>132 Řídící pracovníci v průmyslové výrobě, těžbě, stavebnictví, dopravě a v příbuzných oborech</t>
  </si>
  <si>
    <t>133 Řídící pracovníci v oblasti informačních a komunikačních technologií</t>
  </si>
  <si>
    <t xml:space="preserve">134 Řídící pracovníci v oblasti vzdělávání, zdravotnictví, v sociálních a jiných oblastech </t>
  </si>
  <si>
    <t>* 14 Řídící pracovníci v oblasti ubytovacích a stravovacích služeb, obchodu a ostatní řídící pracovníci *</t>
  </si>
  <si>
    <t>141 Řídící pracovníci v oblasti ubytovacích a stravovacích služeb</t>
  </si>
  <si>
    <t>142 Řídící pracovníci v maloobchodě a velkoobchodě</t>
  </si>
  <si>
    <t>143 Ostatní řídící pracovníci</t>
  </si>
  <si>
    <t>** 2 Specialisté, vědečtí a odborní duševní pracovníci **</t>
  </si>
  <si>
    <t>* 21 Specialisté v oblasti vědy a techniky *</t>
  </si>
  <si>
    <t>211 Specialisté v oblasti fyziky, chemie a v příbuzných oborech</t>
  </si>
  <si>
    <t>212 Specialisté v oblasti matematiky, statistiky a pojistné matematiky</t>
  </si>
  <si>
    <t>213 Specialisté v biologických a příbuzných oborech</t>
  </si>
  <si>
    <t xml:space="preserve">214 Specialisté ve výrobě, stavebnictví a příbuzných oborech </t>
  </si>
  <si>
    <t>215 Specialisté v oblasti elektrotechniky, elektroniky a elektronických komunikací</t>
  </si>
  <si>
    <t xml:space="preserve">216 Architekti, specialisté v oblasti územního plánování, návrháři a příbuzní pracovníci </t>
  </si>
  <si>
    <t>* 22 Specialisté v oblasti zdravotnictví *</t>
  </si>
  <si>
    <t>221 Lékaři (kromě zubních lékařů)</t>
  </si>
  <si>
    <t>222 Všeobecné sestry a porodní asistentky se specializací</t>
  </si>
  <si>
    <t xml:space="preserve">223 Specialisté v oblasti tradiční a alternativní medicíny </t>
  </si>
  <si>
    <t xml:space="preserve">224 Nelékařští praktici </t>
  </si>
  <si>
    <t xml:space="preserve">225 Veterinární lékaři </t>
  </si>
  <si>
    <t xml:space="preserve">226 Ostatní specialisté v oblasti zdravotnictví </t>
  </si>
  <si>
    <t>* 23 Specialisté v oblasti výchovy a vzdělávání *</t>
  </si>
  <si>
    <t>231 Učitelé na vysokých a vyšších odborných školách</t>
  </si>
  <si>
    <t>232 Učitelé odborných předmětů, praktického vyučování, odborného výcviku a lektoři dalšího vzdělávání</t>
  </si>
  <si>
    <t>233 Učitelé na středních školách (kromě odborných předmětů), konzervatořích a na 2. stupni základních škol</t>
  </si>
  <si>
    <t>234 Učitelé na 1. stupni základních škol a učitelé v oblasti předškolní výchovy</t>
  </si>
  <si>
    <t>235 Ostatní specialisté v oblasti výchovy a vzdělávání</t>
  </si>
  <si>
    <t>* 24 Specialisté v obchodní sféře a veřejné správě *</t>
  </si>
  <si>
    <t>241 Specialisté v oblasti financí</t>
  </si>
  <si>
    <t>242 Specialisté v oblasti strategie a personálního řízení</t>
  </si>
  <si>
    <t>243 Specialisté v oblasti prodeje, nákupu, marketingu a styku s veřejností</t>
  </si>
  <si>
    <t>* 25 Specialisté v oblasti informačních a komunikačních technologií *</t>
  </si>
  <si>
    <t>251 Analytici a vývojáři softwaru a počítačových aplikací</t>
  </si>
  <si>
    <t>252 Specialisté v oblasti databází a počítačových sítí</t>
  </si>
  <si>
    <t>* 26 Specialisté v oblasti právní, sociální, společenskovědní, kulturní a v příbuzných oblastech *</t>
  </si>
  <si>
    <t>261 Specialisté v oblasti práva a příbuzných oblastech</t>
  </si>
  <si>
    <t>262 Specialisté v knihovnách, archivech a v příbuzných oblastech</t>
  </si>
  <si>
    <t>263 Specialisté v oblasti sociální, společenskovědní, církevní a v příbuzných oblastech</t>
  </si>
  <si>
    <t>264 Spisovatelé, novináři a jazykovědci</t>
  </si>
  <si>
    <t>265 Výkonní umělci a příbuzní specialisté</t>
  </si>
  <si>
    <t>** 3 Techničtí a odborní pracovníci **</t>
  </si>
  <si>
    <t>* 31 Techničtí a odborní pracovníci v oblasti vědy a techniky *</t>
  </si>
  <si>
    <t>311 Technici ve fyzikálních a průmyslových oborech</t>
  </si>
  <si>
    <t>312 Mistři a příbuzní pracovníci v oblasti těžby, výroby a stavebnictví</t>
  </si>
  <si>
    <t xml:space="preserve">313 Operátoři velínů </t>
  </si>
  <si>
    <t>314 Technici v biologických oborech a příbuzných oblastech</t>
  </si>
  <si>
    <t>315 Technici a kontroloři v oblasti letecké a lodní dopravy</t>
  </si>
  <si>
    <t>* 32 Odborní pracovníci v oblasti zdravotnictví *</t>
  </si>
  <si>
    <t xml:space="preserve">321 Zdravotničtí a farmaceutičtí technici a laboranti </t>
  </si>
  <si>
    <t>322 Všeobecné sestry a porodní asistentky bez specializace</t>
  </si>
  <si>
    <t xml:space="preserve">323 Odborní pracovníci v oblasti tradiční a alternativní medicíny </t>
  </si>
  <si>
    <t>324 Veterinární technici a asistenti</t>
  </si>
  <si>
    <t>325 Ostatní odborní pracovníci v oblasti zdravotnictví</t>
  </si>
  <si>
    <t>* 33 Odborní pracovníci v obchodní sféře a veřejné správě *</t>
  </si>
  <si>
    <t>331 Odborní pracovníci v ekonomických a příbuzných oborech</t>
  </si>
  <si>
    <t>332 Odborní pracovníci v oblasti pojišťovnictví, obchodní zástupci, nákupčí a obchodní makléři</t>
  </si>
  <si>
    <t>334 Odborní administrativní pracovníci a asistenti</t>
  </si>
  <si>
    <t>335 Pracovníci veřejné správy v oblasti státních regulací</t>
  </si>
  <si>
    <t>* 34 Odborní pracovníci v oblasti práva, kultury, sportu a v příbuzných oborech *</t>
  </si>
  <si>
    <t>341 Odborní pracovníci v oblasti právní, sociální a církevní</t>
  </si>
  <si>
    <t>342 Odborní pracovníci v oblasti sportu a fitness</t>
  </si>
  <si>
    <t>343 Odborní pracovníci v oblasti umění a kultury, šéfkuchaři</t>
  </si>
  <si>
    <t>351 Technici provozu a uživatelské podpory informačních a komunikačních technologií a příbuzní pracovníci</t>
  </si>
  <si>
    <t>352 Technici v oblasti telekomunikací a vysílání</t>
  </si>
  <si>
    <t>** 4 Úředníci **</t>
  </si>
  <si>
    <t>* 41 Všeobecní administrativní pracovníci, sekretáři a pracovníci pro zadávání dat a zpracování textů *</t>
  </si>
  <si>
    <t>411 Všeobecní administrativní pracovníci</t>
  </si>
  <si>
    <t>412 Sekretáři (všeobecní)</t>
  </si>
  <si>
    <t>413 Pracovníci pro zadávání dat a zpracování textů</t>
  </si>
  <si>
    <t>* 42 Pracovníci informačních služeb, na přepážkách a v příbuzných oborech *</t>
  </si>
  <si>
    <t>421 Pokladníci ve finančních institucích, bookmakeři, půjčovatelé peněz, inkasisté pohledávek a pracovníci v příbuzných oborech</t>
  </si>
  <si>
    <t>422 Pracovníci informačních služeb</t>
  </si>
  <si>
    <t>* 43 Úředníci pro zpracování číselných údajů a v logistice *</t>
  </si>
  <si>
    <t xml:space="preserve">431 Úředníci pro zpracování číselných údajů </t>
  </si>
  <si>
    <t>432 Úředníci v logistice</t>
  </si>
  <si>
    <t>* 44 Ostatní úředníci *</t>
  </si>
  <si>
    <t>441 Ostatní úředníci</t>
  </si>
  <si>
    <t>** 5 Pracovníci ve službách a prodeji **</t>
  </si>
  <si>
    <t>* 51 Pracovníci v oblasti osobních služeb *</t>
  </si>
  <si>
    <t>511 Obslužní pracovníci, průvodčí v osobní dopravě a průvodci v cestovním ruchu</t>
  </si>
  <si>
    <t>512 Kuchaři (kromě šéfkuchařů), pomocní kuchaři</t>
  </si>
  <si>
    <t>513 Číšníci, servírky a barmani</t>
  </si>
  <si>
    <t>514 Kadeřníci, kosmetici a pracovníci v příbuzných oborech</t>
  </si>
  <si>
    <t>515 Provozní pracovníci</t>
  </si>
  <si>
    <t>516 Ostatní pracovníci v oblasti osobních služeb</t>
  </si>
  <si>
    <t>* 52 Pracovníci v oblasti prodeje *</t>
  </si>
  <si>
    <t>521 Stánkoví a pouliční prodavači potravin</t>
  </si>
  <si>
    <t xml:space="preserve">522 Provozovatelé maloobchodních a velkoobchodních prodejen, prodavači a příbuzní pracovníci v prodejnách </t>
  </si>
  <si>
    <t>523 Pokladníci a prodavači vstupenek a jízdenek</t>
  </si>
  <si>
    <t>524 Ostatní pracovníci v oblasti prodeje</t>
  </si>
  <si>
    <t>* 53 Pracovníci osobní péče v oblasti vzdělávání, zdravotnictví a v příbuzných oblastech *</t>
  </si>
  <si>
    <t>531 Pracovníci péče o děti, asistenti pedagogů</t>
  </si>
  <si>
    <t>532 Pracovníci osobní péče ve zdravotní a sociální oblasti</t>
  </si>
  <si>
    <t>* 54 Pracovníci v oblasti ochrany a ostrahy *</t>
  </si>
  <si>
    <t>541 Pracovníci v oblasti ochrany a ostrahy</t>
  </si>
  <si>
    <t>** 6 Kvalifikovaní pracovníci v zemědělství, lesnictví a rybářství **</t>
  </si>
  <si>
    <t>* 61 Kvalifikovaní pracovníci v zemědělství *</t>
  </si>
  <si>
    <t>611 Zahradníci a pěstitelé</t>
  </si>
  <si>
    <t>612 Chovatelé zvířat pro trh</t>
  </si>
  <si>
    <t>613 Pěstitelé a chovatelé ve smíšeném hospodářství</t>
  </si>
  <si>
    <t>* 62 Kvalifikovaní pracovníci v lesnictví, rybářství a myslivosti *</t>
  </si>
  <si>
    <t xml:space="preserve">621 Kvalifikovaní pracovníci v lesnictví a příbuzných oblastech </t>
  </si>
  <si>
    <t xml:space="preserve">622 Kvalifikovaní pracovníci v rybářství a myslivosti </t>
  </si>
  <si>
    <t>631 Farmáři samozásobitelé v rostlinné výrobě</t>
  </si>
  <si>
    <t>632 Farmáři samozásobitelé v živočišné výrobě</t>
  </si>
  <si>
    <t xml:space="preserve">633 Farmáři samozásobitelé ve smíšeném hospodářství </t>
  </si>
  <si>
    <t>634 Rybáři, lovci a sběrači samozásobitelé</t>
  </si>
  <si>
    <t>** 7 Řemeslníci a opraváři **</t>
  </si>
  <si>
    <t>* 71 Řemeslníci a kvalifikovaní pracovníci na stavbách (kromě elektrikářů) *</t>
  </si>
  <si>
    <t xml:space="preserve">711 Řemeslníci a kvalifikovaní pracovníci hlavní stavební výroby </t>
  </si>
  <si>
    <t>712 Řemeslníci a kvalifikovaní pracovníci při dokončování staveb</t>
  </si>
  <si>
    <t>713 Malíři a příbuzní pracovníci, pracovníci povrchového čištění budov</t>
  </si>
  <si>
    <t>* 72 Kovodělníci, strojírenští dělníci a pracovníci v příbuzných oborech *</t>
  </si>
  <si>
    <t xml:space="preserve">721 Slévači, svářeči a příbuzní pracovníci </t>
  </si>
  <si>
    <t>722 Kováři, nástrojaři a příbuzní pracovníci</t>
  </si>
  <si>
    <t>723 Mechanici a opraváři strojů a zařízení (kromě elektrických)</t>
  </si>
  <si>
    <t>* 73 Pracovníci v oblasti uměleckých a tradičních řemesel a polygrafie *</t>
  </si>
  <si>
    <t>731 Pracovníci v oblasti uměleckých a tradičních řemesel</t>
  </si>
  <si>
    <t>732 Pracovníci polygrafie</t>
  </si>
  <si>
    <t>* 74 Pracovníci v oboru elektroniky a elektrotechniky *</t>
  </si>
  <si>
    <t>741 Montéři, mechanici a opraváři elektrických zařízení</t>
  </si>
  <si>
    <t>742 Mechanici a opraváři elektronických přístrojů a komunikačních technologií</t>
  </si>
  <si>
    <t>* 75 Zpracovatelé potravin, dřeva, textilu a pracovníci v příbuzných oborech *</t>
  </si>
  <si>
    <t>751 Výrobci a zpracovatelé potravin a příbuzní pracovníci</t>
  </si>
  <si>
    <t>752 Zpracovatelé dřeva, truhláři (kromě stavebních) a příbuzní pracovníci</t>
  </si>
  <si>
    <t>753 Výrobci oděvů, výrobků z kůží a kožešin a pracovníci v příbuzných oborech</t>
  </si>
  <si>
    <t>754 Ostatní řemeslní pracovníci a pracovníci v dalších oborech</t>
  </si>
  <si>
    <t>** 8 Obsluha strojů a zařízení, montéři **</t>
  </si>
  <si>
    <t>811 Obsluha zařízení na těžbu a zpracování nerostných surovin</t>
  </si>
  <si>
    <t>812 Obsluha zařízení na zpracování a povrchovou úpravu kovů a jiných materiálů</t>
  </si>
  <si>
    <t>813 Obsluha strojů a zařízení pro chemickou výrobu a na výrobu fotografických materiálů</t>
  </si>
  <si>
    <t>814 Obsluha strojů na výrobu a zpracování výrobků z pryže, plastu a papíru</t>
  </si>
  <si>
    <t>815 Obsluha strojů na výrobu a úpravu textilních, kožených a kožešinových výrobků</t>
  </si>
  <si>
    <t>816 Obsluha strojů na výrobu potravin a příbuzných výrobků</t>
  </si>
  <si>
    <t>817 Obsluha strojů a zařízení na zpracování dřeva a výrobu papíru</t>
  </si>
  <si>
    <t xml:space="preserve">818 Ostatní obsluha stacionárních strojů a zařízení </t>
  </si>
  <si>
    <t>* 82 Montážní dělníci výrobků a zařízení *</t>
  </si>
  <si>
    <t>821 Montážní dělníci výrobků a zařízení</t>
  </si>
  <si>
    <t>* 83 Řidiči a obsluha pojízdných zařízení *</t>
  </si>
  <si>
    <t xml:space="preserve">831 Strojvedoucí a pracovníci zabezpečující sestavování a jízdu vlaků </t>
  </si>
  <si>
    <t>832 Řidiči motocyklů a automobilů (kromě nákladních)</t>
  </si>
  <si>
    <t xml:space="preserve">833 Řidiči nákladních automobilů, autobusů a tramvají </t>
  </si>
  <si>
    <t>834 Obsluha pojízdných zařízení</t>
  </si>
  <si>
    <t>835 Pracovníci lodní posádky</t>
  </si>
  <si>
    <t>** 9 Pomocní a nekvalifikovaní pracovníci **</t>
  </si>
  <si>
    <t>* 91 Uklízeči a pomocníci *</t>
  </si>
  <si>
    <t>911 Uklízeči a pomocníci v domácnostech, hotelích, administrativních, průmyslových a jiných objektech</t>
  </si>
  <si>
    <t>912 Pracovníci pro ruční mytí vozidel, oken, praní prádla a příbuzní pracovníci</t>
  </si>
  <si>
    <t xml:space="preserve">921 Pomocní pracovníci v zemědělství, lesnictví a rybářství </t>
  </si>
  <si>
    <t>* 93 Pomocní pracovníci v oblasti těžby, stavebnictví, výroby, dopravy a v příbuzných oborech *</t>
  </si>
  <si>
    <t xml:space="preserve">931 Pomocní pracovníci v oblasti těžby a stavebnictví </t>
  </si>
  <si>
    <t>932 Pomocní pracovníci ve výrobě</t>
  </si>
  <si>
    <t>933 Pomocní pracovníci v dopravě a skladování</t>
  </si>
  <si>
    <t>* 94 Pomocní pracovníci při přípravě jídla *</t>
  </si>
  <si>
    <t>941 Pomocní pracovníci při přípravě jídla</t>
  </si>
  <si>
    <t>* 95 Pracovníci pouličního prodeje a poskytování služeb *</t>
  </si>
  <si>
    <t xml:space="preserve">951 Pracovníci pouličního poskytování služeb </t>
  </si>
  <si>
    <t>952 Pouliční prodejci (kromě potravin)</t>
  </si>
  <si>
    <t>* 96 Pracovníci s odpady a ostatní pomocní pracovníci *</t>
  </si>
  <si>
    <t>961 Pracovníci s odpady</t>
  </si>
  <si>
    <t>962 Ostatní pomocní pracovníci</t>
  </si>
  <si>
    <t>****velké obce****</t>
  </si>
  <si>
    <t>Černilov</t>
  </si>
  <si>
    <t>Hořice</t>
  </si>
  <si>
    <t>Broumov</t>
  </si>
  <si>
    <t>Dvůr Králové nad Labem</t>
  </si>
  <si>
    <t>Dobruška</t>
  </si>
  <si>
    <t>Červený Kostelec</t>
  </si>
  <si>
    <t>Hostinné</t>
  </si>
  <si>
    <t>Kostelec nad Orlicí</t>
  </si>
  <si>
    <t>Chlumec nad Cidlinou</t>
  </si>
  <si>
    <t>Kopidlno</t>
  </si>
  <si>
    <t>Česká Skalice</t>
  </si>
  <si>
    <t>Mladé Buky</t>
  </si>
  <si>
    <t>Opočno</t>
  </si>
  <si>
    <t>Nechanice</t>
  </si>
  <si>
    <t>Lázně Bělohrad</t>
  </si>
  <si>
    <t>Hronov</t>
  </si>
  <si>
    <t>Rtyně v Podkrkonoší</t>
  </si>
  <si>
    <t>Rokytnice v Orlických horách</t>
  </si>
  <si>
    <t>Nový Bydžov</t>
  </si>
  <si>
    <t>Nová Paka</t>
  </si>
  <si>
    <t>Jaroměř</t>
  </si>
  <si>
    <t>Předměřice nad Labem</t>
  </si>
  <si>
    <t>Sobotka</t>
  </si>
  <si>
    <t>Meziměstí</t>
  </si>
  <si>
    <t>Úpice</t>
  </si>
  <si>
    <t>Solnice</t>
  </si>
  <si>
    <t>Smiřice</t>
  </si>
  <si>
    <t>****ostatní obce****</t>
  </si>
  <si>
    <t>Vrchlabí</t>
  </si>
  <si>
    <t>Týniště nad Orlicí</t>
  </si>
  <si>
    <t>Třebechovice pod Orebem</t>
  </si>
  <si>
    <t>Bačalky</t>
  </si>
  <si>
    <t>Nové Město nad Metují</t>
  </si>
  <si>
    <t>Žacléř</t>
  </si>
  <si>
    <t>Vamberk</t>
  </si>
  <si>
    <t>Bašnice</t>
  </si>
  <si>
    <t>Police nad Metují</t>
  </si>
  <si>
    <t>Babice</t>
  </si>
  <si>
    <t>Běchary</t>
  </si>
  <si>
    <t>Velké Poříčí</t>
  </si>
  <si>
    <t>Batňovice</t>
  </si>
  <si>
    <t>Albrechtice nad Orlicí</t>
  </si>
  <si>
    <t>Barchov</t>
  </si>
  <si>
    <t>Bílsko u Hořic</t>
  </si>
  <si>
    <t>Bernartice</t>
  </si>
  <si>
    <t>Bačetín</t>
  </si>
  <si>
    <t>Běleč nad Orlicí</t>
  </si>
  <si>
    <t>Boháňka</t>
  </si>
  <si>
    <t>Adršpach</t>
  </si>
  <si>
    <t>Bílá Třemešná</t>
  </si>
  <si>
    <t>Bartošovice v Orlických horách</t>
  </si>
  <si>
    <t>Benátky</t>
  </si>
  <si>
    <t>Borek</t>
  </si>
  <si>
    <t>Bezděkov nad Metují</t>
  </si>
  <si>
    <t>Bílé Poličany</t>
  </si>
  <si>
    <t>Bílý Újezd</t>
  </si>
  <si>
    <t>Blešno</t>
  </si>
  <si>
    <t>Brada-Rybníček</t>
  </si>
  <si>
    <t>Bohuslavice</t>
  </si>
  <si>
    <t>Borovnice</t>
  </si>
  <si>
    <t>Bohdašín</t>
  </si>
  <si>
    <t>Boharyně</t>
  </si>
  <si>
    <t>Březina</t>
  </si>
  <si>
    <t>Borová</t>
  </si>
  <si>
    <t>Borovnička</t>
  </si>
  <si>
    <t>Bolehošť</t>
  </si>
  <si>
    <t>Černožice</t>
  </si>
  <si>
    <t>Bříšťany</t>
  </si>
  <si>
    <t>Božanov</t>
  </si>
  <si>
    <t>Čermná</t>
  </si>
  <si>
    <t>Borohrádek</t>
  </si>
  <si>
    <t>Čistěves</t>
  </si>
  <si>
    <t>Budčeves</t>
  </si>
  <si>
    <t>Brzice</t>
  </si>
  <si>
    <t>Černý Důl</t>
  </si>
  <si>
    <t>Divec</t>
  </si>
  <si>
    <t>Bukvice</t>
  </si>
  <si>
    <t>Bukovice</t>
  </si>
  <si>
    <t>Dolní Branná</t>
  </si>
  <si>
    <t>Bystré</t>
  </si>
  <si>
    <t>Dobřenice</t>
  </si>
  <si>
    <t>Butoves</t>
  </si>
  <si>
    <t>Černčice</t>
  </si>
  <si>
    <t>Dolní Brusnice</t>
  </si>
  <si>
    <t>Byzhradec</t>
  </si>
  <si>
    <t>Dohalice</t>
  </si>
  <si>
    <t>Bystřice</t>
  </si>
  <si>
    <t>Červená Hora</t>
  </si>
  <si>
    <t>Dolní Dvůr</t>
  </si>
  <si>
    <t>Častolovice</t>
  </si>
  <si>
    <t>Dolní Přím</t>
  </si>
  <si>
    <t>Cerekvice nad Bystřicí</t>
  </si>
  <si>
    <t>Česká Čermná</t>
  </si>
  <si>
    <t>Dolní Kalná</t>
  </si>
  <si>
    <t>Čermná nad Orlicí</t>
  </si>
  <si>
    <t>Habřina</t>
  </si>
  <si>
    <t>Červená Třemešná</t>
  </si>
  <si>
    <t>Česká Metuje</t>
  </si>
  <si>
    <t>Dolní Lánov</t>
  </si>
  <si>
    <t>Černíkovice</t>
  </si>
  <si>
    <t>Hlušice</t>
  </si>
  <si>
    <t>Češov</t>
  </si>
  <si>
    <t>Dolany</t>
  </si>
  <si>
    <t>Dolní Olešnice</t>
  </si>
  <si>
    <t>České Meziříčí</t>
  </si>
  <si>
    <t>Hněvčeves</t>
  </si>
  <si>
    <t>Dětenice</t>
  </si>
  <si>
    <t>Dolní Radechová</t>
  </si>
  <si>
    <t>Doubravice</t>
  </si>
  <si>
    <t>Čestice</t>
  </si>
  <si>
    <t>Holohlavy</t>
  </si>
  <si>
    <t>Dílce</t>
  </si>
  <si>
    <t>Hejtmánkovice</t>
  </si>
  <si>
    <t>Dubenec</t>
  </si>
  <si>
    <t>Deštné v Orlických horách</t>
  </si>
  <si>
    <t>Hořiněves</t>
  </si>
  <si>
    <t>Dobrá Voda u Hořic</t>
  </si>
  <si>
    <t>Heřmanice</t>
  </si>
  <si>
    <t>Hajnice</t>
  </si>
  <si>
    <t>Dobré</t>
  </si>
  <si>
    <t>Hrádek</t>
  </si>
  <si>
    <t>Dolní Lochov</t>
  </si>
  <si>
    <t>Heřmánkovice</t>
  </si>
  <si>
    <t>Havlovice</t>
  </si>
  <si>
    <t>Dobřany</t>
  </si>
  <si>
    <t>Humburky</t>
  </si>
  <si>
    <t>Dřevěnice</t>
  </si>
  <si>
    <t>Horní Radechová</t>
  </si>
  <si>
    <t>Horní Brusnice</t>
  </si>
  <si>
    <t>Doudleby nad Orlicí</t>
  </si>
  <si>
    <t>Hvozdnice</t>
  </si>
  <si>
    <t>Holín</t>
  </si>
  <si>
    <t>Hořenice</t>
  </si>
  <si>
    <t>Horní Kalná</t>
  </si>
  <si>
    <t>Hřibiny-Ledská</t>
  </si>
  <si>
    <t>Chudeřice</t>
  </si>
  <si>
    <t>Holovousy</t>
  </si>
  <si>
    <t>Hořičky</t>
  </si>
  <si>
    <t>Horní Maršov</t>
  </si>
  <si>
    <t>Chleny</t>
  </si>
  <si>
    <t>Jeníkovice</t>
  </si>
  <si>
    <t>Cholenice</t>
  </si>
  <si>
    <t>Hynčice</t>
  </si>
  <si>
    <t>Horní Olešnice</t>
  </si>
  <si>
    <t>Chlístov</t>
  </si>
  <si>
    <t>Jílovice</t>
  </si>
  <si>
    <t>Chomutice</t>
  </si>
  <si>
    <t>Chvalkovice</t>
  </si>
  <si>
    <t>Hřibojedy</t>
  </si>
  <si>
    <t>Jahodov</t>
  </si>
  <si>
    <t>Káranice</t>
  </si>
  <si>
    <t>Choteč</t>
  </si>
  <si>
    <t>Jasenná</t>
  </si>
  <si>
    <t>Chotěvice</t>
  </si>
  <si>
    <t>Janov</t>
  </si>
  <si>
    <t>Klamoš</t>
  </si>
  <si>
    <t>Chyjice</t>
  </si>
  <si>
    <t>Jestřebí</t>
  </si>
  <si>
    <t>Choustníkovo Hradiště</t>
  </si>
  <si>
    <t>Javornice</t>
  </si>
  <si>
    <t>Kobylice</t>
  </si>
  <si>
    <t>Jeřice</t>
  </si>
  <si>
    <t>Jetřichov</t>
  </si>
  <si>
    <t>Chvaleč</t>
  </si>
  <si>
    <t>Kostelecké Horky</t>
  </si>
  <si>
    <t>Kosice</t>
  </si>
  <si>
    <t>Jičíněves</t>
  </si>
  <si>
    <t>Kramolna</t>
  </si>
  <si>
    <t>Janské Lázně</t>
  </si>
  <si>
    <t>Kounov</t>
  </si>
  <si>
    <t>Kosičky</t>
  </si>
  <si>
    <t>Jinolice</t>
  </si>
  <si>
    <t>Křinice</t>
  </si>
  <si>
    <t>Jívka</t>
  </si>
  <si>
    <t>Králova Lhota</t>
  </si>
  <si>
    <t>Králíky</t>
  </si>
  <si>
    <t>Kacákova Lhota</t>
  </si>
  <si>
    <t>Lhota pod Hořičkami</t>
  </si>
  <si>
    <t>Klášterská Lhota</t>
  </si>
  <si>
    <t>Krchleby</t>
  </si>
  <si>
    <t>Kratonohy</t>
  </si>
  <si>
    <t>Kbelnice</t>
  </si>
  <si>
    <t>Libchyně</t>
  </si>
  <si>
    <t>Kocbeře</t>
  </si>
  <si>
    <t>Kvasiny</t>
  </si>
  <si>
    <t>Kunčice</t>
  </si>
  <si>
    <t>Kněžnice</t>
  </si>
  <si>
    <t>Litoboř</t>
  </si>
  <si>
    <t>Kohoutov</t>
  </si>
  <si>
    <t>Lhoty u Potštejna</t>
  </si>
  <si>
    <t>Ledce</t>
  </si>
  <si>
    <t>Konecchlumí</t>
  </si>
  <si>
    <t>Machov</t>
  </si>
  <si>
    <t>Královec</t>
  </si>
  <si>
    <t>Libel</t>
  </si>
  <si>
    <t>Lejšovka</t>
  </si>
  <si>
    <t>Kostelec</t>
  </si>
  <si>
    <t>Martínkovice</t>
  </si>
  <si>
    <t>Kuks</t>
  </si>
  <si>
    <t>Liberk</t>
  </si>
  <si>
    <t>Lhota pod Libčany</t>
  </si>
  <si>
    <t>Kovač</t>
  </si>
  <si>
    <t>Mezilečí</t>
  </si>
  <si>
    <t>Kunčice nad Labem</t>
  </si>
  <si>
    <t>Lično</t>
  </si>
  <si>
    <t>Libčany</t>
  </si>
  <si>
    <t>Kozojedy</t>
  </si>
  <si>
    <t>Mezilesí</t>
  </si>
  <si>
    <t>Lampertice</t>
  </si>
  <si>
    <t>Lípa nad Orlicí</t>
  </si>
  <si>
    <t>Libníkovice</t>
  </si>
  <si>
    <t>Kyje</t>
  </si>
  <si>
    <t>Nahořany</t>
  </si>
  <si>
    <t>Lánov</t>
  </si>
  <si>
    <t>Lukavice</t>
  </si>
  <si>
    <t>Librantice</t>
  </si>
  <si>
    <t>Libáň</t>
  </si>
  <si>
    <t>Nový Hrádek</t>
  </si>
  <si>
    <t>Lanžov</t>
  </si>
  <si>
    <t>Lupenice</t>
  </si>
  <si>
    <t>Libřice</t>
  </si>
  <si>
    <t>Libošovice</t>
  </si>
  <si>
    <t>Nový Ples</t>
  </si>
  <si>
    <t>Libňatov</t>
  </si>
  <si>
    <t>Mokré</t>
  </si>
  <si>
    <t>Lišice</t>
  </si>
  <si>
    <t>Libuň</t>
  </si>
  <si>
    <t>Otovice</t>
  </si>
  <si>
    <t>Libotov</t>
  </si>
  <si>
    <t>Nová Ves</t>
  </si>
  <si>
    <t>Lodín</t>
  </si>
  <si>
    <t>Lískovice</t>
  </si>
  <si>
    <t>Provodov-Šonov</t>
  </si>
  <si>
    <t>Litíč</t>
  </si>
  <si>
    <t>Očelice</t>
  </si>
  <si>
    <t>Lochenice</t>
  </si>
  <si>
    <t>Lukavec u Hořic</t>
  </si>
  <si>
    <t>Přibyslav</t>
  </si>
  <si>
    <t>Malá Úpa</t>
  </si>
  <si>
    <t>Ohnišov</t>
  </si>
  <si>
    <t>Lovčice</t>
  </si>
  <si>
    <t>Lužany</t>
  </si>
  <si>
    <t>Rasošky</t>
  </si>
  <si>
    <t>Malé Svatoňovice</t>
  </si>
  <si>
    <t>Olešnice</t>
  </si>
  <si>
    <t>Markvartice</t>
  </si>
  <si>
    <t>Rožnov</t>
  </si>
  <si>
    <t>Maršov u Úpice</t>
  </si>
  <si>
    <t>Olešnice v Orlických horách</t>
  </si>
  <si>
    <t>Lužec nad Cidlinou</t>
  </si>
  <si>
    <t>Miletín</t>
  </si>
  <si>
    <t>Rychnovek</t>
  </si>
  <si>
    <t>Mostek</t>
  </si>
  <si>
    <t>Orlické Záhoří</t>
  </si>
  <si>
    <t>Máslojedy</t>
  </si>
  <si>
    <t>Milovice u Hořic</t>
  </si>
  <si>
    <t>Říkov</t>
  </si>
  <si>
    <t>Nemojov</t>
  </si>
  <si>
    <t>Osečnice</t>
  </si>
  <si>
    <t>Měník</t>
  </si>
  <si>
    <t>Mladějov</t>
  </si>
  <si>
    <t>Sendraž</t>
  </si>
  <si>
    <t>Pec pod Sněžkou</t>
  </si>
  <si>
    <t>Pěčín</t>
  </si>
  <si>
    <t>Mlékosrby</t>
  </si>
  <si>
    <t>Mlázovice</t>
  </si>
  <si>
    <t>Slatina nad Úpou</t>
  </si>
  <si>
    <t>Pilníkov</t>
  </si>
  <si>
    <t>Podbřezí</t>
  </si>
  <si>
    <t>Mokrovousy</t>
  </si>
  <si>
    <t>Nemyčeves</t>
  </si>
  <si>
    <t>Slavětín nad Metují</t>
  </si>
  <si>
    <t>Prosečné</t>
  </si>
  <si>
    <t>Pohoří</t>
  </si>
  <si>
    <t>Myštěves</t>
  </si>
  <si>
    <t>Nevratice</t>
  </si>
  <si>
    <t>Slavoňov</t>
  </si>
  <si>
    <t>Radvanice</t>
  </si>
  <si>
    <t>Polom</t>
  </si>
  <si>
    <t>Mžany</t>
  </si>
  <si>
    <t>Ohařice</t>
  </si>
  <si>
    <t>Stárkov</t>
  </si>
  <si>
    <t>Rudník</t>
  </si>
  <si>
    <t>Potštejn</t>
  </si>
  <si>
    <t>Neděliště</t>
  </si>
  <si>
    <t>Ohaveč</t>
  </si>
  <si>
    <t>Studnice</t>
  </si>
  <si>
    <t>Stanovice</t>
  </si>
  <si>
    <t>Proruby</t>
  </si>
  <si>
    <t>Nepolisy</t>
  </si>
  <si>
    <t>Osek</t>
  </si>
  <si>
    <t>Suchý Důl</t>
  </si>
  <si>
    <t>Staré Buky</t>
  </si>
  <si>
    <t>Přepychy</t>
  </si>
  <si>
    <t>Nové Město</t>
  </si>
  <si>
    <t>Ostroměř</t>
  </si>
  <si>
    <t>Šestajovice</t>
  </si>
  <si>
    <t>Strážné</t>
  </si>
  <si>
    <t>Rohenice</t>
  </si>
  <si>
    <t>Obědovice</t>
  </si>
  <si>
    <t>Ostružno</t>
  </si>
  <si>
    <t>Šonov</t>
  </si>
  <si>
    <t>Suchovršice</t>
  </si>
  <si>
    <t>Rybná nad Zdobnicí</t>
  </si>
  <si>
    <t>Ohnišťany</t>
  </si>
  <si>
    <t>Pecka</t>
  </si>
  <si>
    <t>Teplice nad Metují</t>
  </si>
  <si>
    <t>Svoboda nad Úpou</t>
  </si>
  <si>
    <t>Říčky v Orlických horách</t>
  </si>
  <si>
    <t>Petrovičky</t>
  </si>
  <si>
    <t>Velichovky</t>
  </si>
  <si>
    <t>Špindlerův Mlýn</t>
  </si>
  <si>
    <t>Sedloňov</t>
  </si>
  <si>
    <t>Osice</t>
  </si>
  <si>
    <t>Podhorní Újezd a Vojice</t>
  </si>
  <si>
    <t>Velká Jesenice</t>
  </si>
  <si>
    <t>Trotina</t>
  </si>
  <si>
    <t>Semechnice</t>
  </si>
  <si>
    <t>Osičky</t>
  </si>
  <si>
    <t>Podhradí</t>
  </si>
  <si>
    <t>Velké Petrovice</t>
  </si>
  <si>
    <t>Třebihošť</t>
  </si>
  <si>
    <t>Skuhrov nad Bělou</t>
  </si>
  <si>
    <t>Petrovice</t>
  </si>
  <si>
    <t>Podůlší</t>
  </si>
  <si>
    <t>Velký Třebešov</t>
  </si>
  <si>
    <t>Velké Svatoňovice</t>
  </si>
  <si>
    <t>Slatina nad Zdobnicí</t>
  </si>
  <si>
    <t>Písek</t>
  </si>
  <si>
    <t>Radim</t>
  </si>
  <si>
    <t>Vernéřovice</t>
  </si>
  <si>
    <t>Velký Vřešťov</t>
  </si>
  <si>
    <t>Sněžné</t>
  </si>
  <si>
    <t>Prasek</t>
  </si>
  <si>
    <t>Rašín</t>
  </si>
  <si>
    <t>Vestec</t>
  </si>
  <si>
    <t>Vilantice</t>
  </si>
  <si>
    <t>Svídnice</t>
  </si>
  <si>
    <t>Praskačka</t>
  </si>
  <si>
    <t>Rohoznice</t>
  </si>
  <si>
    <t>Vlkov</t>
  </si>
  <si>
    <t>Vítězná</t>
  </si>
  <si>
    <t>Synkov-Slemeno</t>
  </si>
  <si>
    <t>Převýšov</t>
  </si>
  <si>
    <t>Rokytňany</t>
  </si>
  <si>
    <t>Vršovka</t>
  </si>
  <si>
    <t>Vlčice</t>
  </si>
  <si>
    <t>Trnov</t>
  </si>
  <si>
    <t>Pšánky</t>
  </si>
  <si>
    <t>Samšina</t>
  </si>
  <si>
    <t>Vysoká Srbská</t>
  </si>
  <si>
    <t>Vlčkovice v Podkrkonoší</t>
  </si>
  <si>
    <t>Třebešov</t>
  </si>
  <si>
    <t>Puchlovice</t>
  </si>
  <si>
    <t>Sběř</t>
  </si>
  <si>
    <t>Vysokov</t>
  </si>
  <si>
    <t>Zábřezí-Řečice</t>
  </si>
  <si>
    <t>Tutleky</t>
  </si>
  <si>
    <t>Račice nad Trotinou</t>
  </si>
  <si>
    <t>Sedliště</t>
  </si>
  <si>
    <t>Zábrodí</t>
  </si>
  <si>
    <t>Zdobín</t>
  </si>
  <si>
    <t>Val</t>
  </si>
  <si>
    <t>Radíkovice</t>
  </si>
  <si>
    <t>Sekeřice</t>
  </si>
  <si>
    <t>Zaloňov</t>
  </si>
  <si>
    <t>Zlatá Olešnice</t>
  </si>
  <si>
    <t>Voděrady</t>
  </si>
  <si>
    <t>Radostov</t>
  </si>
  <si>
    <t>Slatiny</t>
  </si>
  <si>
    <t>Žďár nad Metují</t>
  </si>
  <si>
    <t>Vrbice</t>
  </si>
  <si>
    <t>Roudnice</t>
  </si>
  <si>
    <t>Slavhostice</t>
  </si>
  <si>
    <t>Žďárky</t>
  </si>
  <si>
    <t>Záměl</t>
  </si>
  <si>
    <t>Sadová</t>
  </si>
  <si>
    <t>Sobčice</t>
  </si>
  <si>
    <t>Žernov</t>
  </si>
  <si>
    <t>Zdelov</t>
  </si>
  <si>
    <t>Sendražice</t>
  </si>
  <si>
    <t>Soběraz</t>
  </si>
  <si>
    <t>Zdobnice</t>
  </si>
  <si>
    <t>Skalice</t>
  </si>
  <si>
    <t>Stará Paka</t>
  </si>
  <si>
    <t>Žďár nad Orlicí</t>
  </si>
  <si>
    <t>Skřivany</t>
  </si>
  <si>
    <t>Staré Hrady</t>
  </si>
  <si>
    <t>Sloupno</t>
  </si>
  <si>
    <t>Staré Místo</t>
  </si>
  <si>
    <t>Smidary</t>
  </si>
  <si>
    <t>Staré Smrkovice</t>
  </si>
  <si>
    <t>Smržov</t>
  </si>
  <si>
    <t>Střevač</t>
  </si>
  <si>
    <t>Sovětice</t>
  </si>
  <si>
    <t>Sukorady</t>
  </si>
  <si>
    <t>Stará Voda</t>
  </si>
  <si>
    <t>Svatojanský Újezd</t>
  </si>
  <si>
    <t>Starý Bydžov</t>
  </si>
  <si>
    <t>Šárovcova Lhota</t>
  </si>
  <si>
    <t>Stěžery</t>
  </si>
  <si>
    <t>Tetín</t>
  </si>
  <si>
    <t>Stračov</t>
  </si>
  <si>
    <t>Třebnouševes</t>
  </si>
  <si>
    <t>Střezetice</t>
  </si>
  <si>
    <t>Třtěnice</t>
  </si>
  <si>
    <t>Světí</t>
  </si>
  <si>
    <t>Tuř</t>
  </si>
  <si>
    <t>Syrovátka</t>
  </si>
  <si>
    <t>Úbislavice</t>
  </si>
  <si>
    <t>Šaplava</t>
  </si>
  <si>
    <t>Údrnice</t>
  </si>
  <si>
    <t>Těchlovice</t>
  </si>
  <si>
    <t>Úhlejov</t>
  </si>
  <si>
    <t>Třesovice</t>
  </si>
  <si>
    <t>Újezd pod Troskami</t>
  </si>
  <si>
    <t>Urbanice</t>
  </si>
  <si>
    <t>Úlibice</t>
  </si>
  <si>
    <t>Vinary</t>
  </si>
  <si>
    <t>Valdice</t>
  </si>
  <si>
    <t>Vrchovnice</t>
  </si>
  <si>
    <t>Veliš</t>
  </si>
  <si>
    <t>Všestary</t>
  </si>
  <si>
    <t>Vidochov</t>
  </si>
  <si>
    <t>Výrava</t>
  </si>
  <si>
    <t>Vitiněves</t>
  </si>
  <si>
    <t>Vysoká nad Labem</t>
  </si>
  <si>
    <t>Volanice</t>
  </si>
  <si>
    <t>Vysoký Újezd</t>
  </si>
  <si>
    <t>Zachrašťany</t>
  </si>
  <si>
    <t>Vršce</t>
  </si>
  <si>
    <t>Zdechovice</t>
  </si>
  <si>
    <t>Vřesník</t>
  </si>
  <si>
    <t>Vysoké Veselí</t>
  </si>
  <si>
    <t>Zámostí-Blata</t>
  </si>
  <si>
    <t>Zelenecká Lhota</t>
  </si>
  <si>
    <t>Železnice</t>
  </si>
  <si>
    <t>Žeretice</t>
  </si>
  <si>
    <t>Židovice</t>
  </si>
  <si>
    <t>Žlunice</t>
  </si>
  <si>
    <t>Kočí</t>
  </si>
  <si>
    <t>Celkem přepočet na plně zaměstnané (dva poloviční úvazky = jedno pracovní místo)</t>
  </si>
  <si>
    <t xml:space="preserve">8 - Obsluha strojů a zařízení, montéři </t>
  </si>
  <si>
    <t>Tab. 10 CZ ISCO</t>
  </si>
  <si>
    <t xml:space="preserve">Příklady profesí k CZ ISCO 112: Nejvyšší představitelé velkých, středních a malých společností a institucí </t>
  </si>
  <si>
    <t>Příklady profesí k CZ ISCO 121: Řídící pracovníci v oblasti financí; Řídící pracovníci v oblasti lidských zdrojů; Řídící pracovníci v oblasti strategie a politiky organizací</t>
  </si>
  <si>
    <t>Příklady profesí k CZ ISCO 131: Výrobní náměstci (ředitelé) a řídící pracovníci v zemědělství, lesnictví, myslivosti a vodním hospodářství; Výrobní náměstci a řídící pracovníci (ředitelé) v rybářství a akvakultuře</t>
  </si>
  <si>
    <t>Příklady profesí k CZ ISCO 132: Řídící pracovníci ve zpracovatelském průmyslu, energetice, těžbě, geologii, stavebnictví, dopravě, logistice</t>
  </si>
  <si>
    <t>Příklady profesí k CZ ISCO 133: Výrobní a techničtí náměstci (ředitelé) v oblasti informačních, komunikačních a telekomunikačních technologií</t>
  </si>
  <si>
    <t>Příklady profesí k CZ ISCO 134: Řídící pracovníci v oblasti mimoškolní a předškolní výchovy; Primáři; Hlavní a vrchní sestry; Řídící pracovníci na základních, středních, vyšších, vysokých školách</t>
  </si>
  <si>
    <t>Příklady profesí k CZ ISCO 141: Řídící pracovníci v hotelích, ubytovnách; Řídící pracovníci v restauracích, jídelnách, kavárnách, barech, menzách</t>
  </si>
  <si>
    <t>Příklady profesí k CZ ISCO 142: Řídící pracovníci v maloobchodě; Řídící pracovníci ve velkoobchodě</t>
  </si>
  <si>
    <t>Příklady profesí k CZ ISCO 143: Řídící pracovníci v oblasti kultury, vydavatelství, sportu a zábavy; Řídící pracovníci v ostatních službách (cestovní kanceláře, nemovitosti, opravárenské služby, osobní služby)</t>
  </si>
  <si>
    <t>Příklady profesí k CZ ISCO 211: Fyzici atomoví, molekulární, radiologičtí, astronomové; Meteorologové; Chemici anorganici, organici, jaderní, fyzikální chemici; Geologové, hydrologové; Ostatní specialisté v oblasti fyziky a astronomie; Meteorologové</t>
  </si>
  <si>
    <t>Příklady profesí k CZ ISCO 212: Specialisté v oblasti matematiky, statistiky, pojistné matematiky</t>
  </si>
  <si>
    <t>Příklady profesí k CZ ISCO 213: Biologové, genetici, botanici, zoologové, farmakologové; Specialisté v oblastní zemědělství, lesnictví, rybářství, vodního hospodářství; Specialisté v oblasti ochrany životního prostředí</t>
  </si>
  <si>
    <t>Příklady profesí k CZ ISCO 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</si>
  <si>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Příklady profesí k CZ ISCO 216: Stavební architekti; Zahradní a krajinní architekti; Průmysloví a produktoví designéři, módní návrháři; Kartografové a zeměměřiči; Specialisté v oblasti územního a dopravního plánování; Grafici a výtvarníci v multimédiích</t>
  </si>
  <si>
    <t>Příklady profesí k CZ ISCO 221: Praktičtí lékaři pro dospělé, pro děti a dorost; Lékaři v interních, chirurgických, psychiatrických, radiologických oborech, lékaři v gynekologii a porodnictví, v pediatrii</t>
  </si>
  <si>
    <t>Příklady profesí k CZ ISCO 222: Sestry pro intenzivní péči, perioperační péči, pediatrii, v interních, chirurgických, psychiatrických oborech, komunitní sestry; Porodní asistentky</t>
  </si>
  <si>
    <t xml:space="preserve">Příklady profesí k CZ ISCO 223: Specialisté v oblasti tradiční a alternativní medicíny </t>
  </si>
  <si>
    <t>Příklady profesí k CZ ISCO 224: Totožné s názvem skupiny.</t>
  </si>
  <si>
    <t>Příklady profesí k CZ ISCO 225: Totožné s názvem skupiny.</t>
  </si>
  <si>
    <t xml:space="preserve">Příklady profesí k CZ ISCO 226: Zubní lékaři, ortodontisté; Farmaceuti; Specialisté v oblasti ochrany veřejného zdraví; Fyzioterapeuti; Logopedi; Optometristé; Specialisté v oblasti dietetiky a výživy; </t>
  </si>
  <si>
    <t xml:space="preserve">Příklady profesí k CZ ISCO 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</si>
  <si>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Příklady profesí k CZ ISCO 232: Učitelé odborných předmětů; Učitelé praktického vyučování; Učitelé odborného výcviku; Lektoři dalšího vzdělávání </t>
  </si>
  <si>
    <t xml:space="preserve">Příklady profesí k CZ ISCO 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</si>
  <si>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Příklady profesí k CZ ISCO 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</si>
  <si>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Příklady profesí k CZ ISCO 243: Specialisté v oblasti reklamy a marketingu, průzkumu trhu; Specialisté pro styk s veřejností; Specialisté v oblasti prodeje a nákupu produktů a služeb; Specialisté v oblasti prodeje a nákupu informačních a komunikačních technologií</t>
  </si>
  <si>
    <t>Příklady profesí k CZ ISCO 251: Systémoví analytici; Vývojáři softwaru; Vývojáři webu a multimédií; Programátoři počítačových aplikací</t>
  </si>
  <si>
    <t>Příklady profesí k CZ ISCO 263: Specialisté v oblasti ekonomie; Sociologové, antropologové a specialisté v příbuzných oborech; Psychologové; Specialisté v oblasti sociální práce (v oblasti veřejné správy, zdravotnictví, péče o seniory, děti a mládež, zdravotně postižené)</t>
  </si>
  <si>
    <t>Příklady profesí k CZ ISCO 264: Spisovatelé a příbuzní pracovníci; Redaktoři, novináři a příbuzní pracovníci; Překladatelé, tlumočníci a jazykovědci</t>
  </si>
  <si>
    <t xml:space="preserve">Příklady profesí k CZ ISCO 265: Sochaři; Umělečtí malíři; Hudebníci, zpěváci a skladatelé; Tanečníci a choreografové; Režiséři, dramaturgové, produkční a příbuzní specialisté; Herci; Moderátoři v rozhlasu, televizi a ostatní moderátoři; </t>
  </si>
  <si>
    <t xml:space="preserve">Příklady profesí k CZ ISCO 314: Technici v oboru biologie, botanika, zoologie, ekologie; Technici agronomové, zootechnici, zahradní technici, v oblasti rybářství; Technici v oblasti lesnictví </t>
  </si>
  <si>
    <t>Příklady profesí k CZ ISCO 315: Lodní technici, důstojníci a lodivodi; Piloti, letečtí navigátoři, instruktoři, palubní operátoři; Řídící letového provozu</t>
  </si>
  <si>
    <t>Příklady profesí k CZ ISCO 321: Technici a asistenti pro obsluhu lékařských zařízení (technici radiologičtí, biomedicínští, biotechničtí); Zdravotní laboranti; Farmaceutičtí asistenti; Zubní technici, Ortotici-protetici</t>
  </si>
  <si>
    <t>Příklady profesí k CZ ISCO 322: Všeobecné sestry s/bez osvědčení; Porodní asistentky s/bez osvědčení</t>
  </si>
  <si>
    <t>Příklady profesí k CZ ISCO 323: Totožné s názvem skupiny.</t>
  </si>
  <si>
    <t>Příklady profesí k CZ ISCO 324: Totožné s názvem skupiny.</t>
  </si>
  <si>
    <t xml:space="preserve">Příklady profesí k CZ ISCO 325: Dentální hygienisti; Odborní pracovníci v oblasti oční optiky; Fyzioterapeuti s/bez osvědčení; Zdravotničtí asistenti (praktické sestry); Zdravotničtí záchranáři; Ergoterapeuti bez specializace; Nutriční asistenti; </t>
  </si>
  <si>
    <t>Příklady profesí k CZ ISCO 332: Odborní pojišťovací poradci; Obchodní zástupci; Nákupčí; Obchodní makléři</t>
  </si>
  <si>
    <t>Příklady profesí k CZ ISCO 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</si>
  <si>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Příklady profesí k CZ ISCO 341: Právní asistenti; Soudní vykonavatelé; Odborní pracovníci v oblasti sociální práce (v oblasti veřejné správy, zdravotnictví, péče o zdravotně postižené, seniory, děti a mládež apod.); Odborní pracovníci v církevní oblasti a v příbuzných oborech</t>
  </si>
  <si>
    <t>Příklady profesí k CZ ISCO 342: Atleti a ostatní profesionální sportovci; Sportovní trenéři, instruktoři a úředníci sportovních klubů; Úředníci sportovních klubů; Instruktoři a programoví vedoucí v rekreačních zařízeních a fitcentrech</t>
  </si>
  <si>
    <t>Příklady profesí k CZ ISCO 343: Fotografové; Aranžéři; Bytoví návrháři; Návrháři (grafici) reklamní, komerční, propagační; Restaurátoři (kromě uměleckých); Šéfkuchaři a šéfcukráři; Asistenti režie; Kaskadéři</t>
  </si>
  <si>
    <t>Příklady profesí k CZ ISCO 351: Technici uživatelské podpory informačních a komunikačních technologií; Technici počítačových sítí a systémů; Správci webu</t>
  </si>
  <si>
    <t>Příklady profesí k CZ ISCO 411: Totožné s názvem skupiny.</t>
  </si>
  <si>
    <t>Příklady profesí k CZ ISCO 412: Totožné s názvem skupiny.</t>
  </si>
  <si>
    <t>Příklady profesí k CZ ISCO 413: Pracovníci pro zpracování textů, písaři; Operátoři počítačů pro vkládání, kontrolu, třídění a evidenci dat</t>
  </si>
  <si>
    <t>Příklady profesí k CZ ISCO 421: Pokladníci ve finančních institucích, na poštách a pracovníci v příbuzných oborech; Bookmakeři; Krupiéři; Úředníci sázkových kanceláří; Zastavárníci a půjčovatelé peněz; Inkasisté pohledávek a příbuzní pracovníci</t>
  </si>
  <si>
    <t>Příklady profesí k CZ ISCO 422: Pracovníci cestovního ruchu (kromě průvodců); Operátoři telefonních panelů; Recepční v hotelích a dalších ubytovacích zařízeních; Pracovníci v informačních kancelářích</t>
  </si>
  <si>
    <t xml:space="preserve">Příklady profesí k CZ ISCO 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</si>
  <si>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Příklady profesí k CZ ISCO 511: Stevardi, letušky a jiní obslužní pracovníci v dopravě; Průvodčí vlaků v osobní dopravě; Průvodci, delegáti v cestovním ruchu; Průvodci v kulturních zařízeních; Horští průvodci</t>
  </si>
  <si>
    <t>Příklady profesí k CZ ISCO 512: Kuchaři (kromě šéfkuchařů); Kuchaři speciálních diet; Pomocní kuchaři</t>
  </si>
  <si>
    <t>Příklady profesí k CZ ISCO 513: Číšníci a servírky; Barmani</t>
  </si>
  <si>
    <t>Příklady profesí k CZ ISCO 514: Kadeřníci; Kosmetici a maskéři; Manikéři a pedikéři</t>
  </si>
  <si>
    <t>Příklady profesí k CZ ISCO 521: Stánkoví prodavači potravin (kromě rychlého občerstvení); Pouliční prodavači rychlého občerstvení</t>
  </si>
  <si>
    <t>Příklady profesí k CZ ISCO 522: Vedoucí pracovních týmů v prodejnách; Prodavači v prodejnách (smíšeného, potravinářského, drogistického zboží, textilu, obuvi, elektrotechniky, stavebnin, sportovních potřeb apod.)</t>
  </si>
  <si>
    <t>Příklady profesí k CZ ISCO 523: Hlavní pokladníci v organizacích, prodejnách a různých zařízeních; Pokladníci v organizacích, prodejnách; Pokladníci a prodavači vstupenek v kulturních zařízeních; Pokladníci a prodavači jízdenek v osobní dopravě</t>
  </si>
  <si>
    <t>Příklady profesí k CZ ISCO 524: Modelky a manekýni; Podomní prodejci; Prodejci po telefonu; Obsluha čerpacích stanic a mycích linek dopravních prostředků; Pracovníci v půjčovnách</t>
  </si>
  <si>
    <t>Příklady profesí k CZ ISCO 531: Pracovníci péče o děti v mimoškolských zařízeních a domácnostech; Zdravotničtí pracovníci péče o děti v mimoškolských zařízeních; Asistenti pedagogů, učitelů, vychovatelů</t>
  </si>
  <si>
    <t>Příklady profesí k CZ ISCO 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</si>
  <si>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Příklady profesí k CZ ISCO 612: Chovatelé a ošetřovatelé (koní, prasat, skotu, kožešinových zvířat, drůbeže apod.)</t>
  </si>
  <si>
    <t>Příklady profesí k CZ ISCO 613: Totožné s názvem skupiny.</t>
  </si>
  <si>
    <t>Příklady profesí k CZ ISCO 621: Kvalifikovaní pracovníci pro pěstění a ošetřování lesa; Kvalifikovaní pracovníci pro těžbu dřeva</t>
  </si>
  <si>
    <t>Příklady profesí k CZ ISCO 622: Kvalifikovaní pracovníci v oblasti akvakultury; Rybáři ve vnitrozemských a pobřežních vodách; Rybáři na moři; Kvalifikovaní pracovníci v oblasti myslivosti</t>
  </si>
  <si>
    <t>Příklady profesí k CZ ISCO 631: Totožné s názvem skupiny.</t>
  </si>
  <si>
    <t>Příklady profesí k CZ ISCO 632: Totožné s názvem skupiny.</t>
  </si>
  <si>
    <t>Příklady profesí k CZ ISCO 633: Totožné s názvem skupiny.</t>
  </si>
  <si>
    <t>Příklady profesí k CZ ISCO 634: Totožné s názvem skupiny.</t>
  </si>
  <si>
    <t>Příklady profesí k CZ ISCO 712: Pokrývači; Podlaháři a obkladači; Štukatéři a omítkáři; Izolatéři; Sklenáři; Stavební instalatéři, zámečníci, klempíři</t>
  </si>
  <si>
    <t>Příklady profesí k CZ ISCO 713: Malíři interiérů, tapetáři; Lakýrníci a natěrači (automobilů, kovových, dřevěných, plastových výrobků apod.); Kominíci</t>
  </si>
  <si>
    <t>Příklady profesí k CZ ISCO 721: Slévači, svářeči, formíři, řezači plamenem, páječi, klempíři, autoklempíři, karosáři; Montéři kovových konstrukcí</t>
  </si>
  <si>
    <t>Příklady profesí k CZ ISCO 722: Kováři; Nástrojáři, zámečníci (provozní, strojů), údržbáři; Strojírenští kovodělníci; Seřizovači a obsluha konvenčních soustruhů a fréz; Seřizovači a obsluha číslicově řízených strojů; Brusiči, leštiči a ostřiči nástrojů a kovů</t>
  </si>
  <si>
    <t>Příklady profesí k CZ ISCO 723: Mechanici a opraváři (automobilů, autobusů, motorek); Mechanici a opraváři (leteckých motorů, kolejových vozidel, obráběcích strojů, průmyslových strojů a zařízení, zemědělských strojů a zařízení apod.)</t>
  </si>
  <si>
    <t xml:space="preserve">Příklady profesí k CZ ISCO 731: Výrobci, mechanici a opraváři hodin; Výrobci a opraváři hudebních nástrojů, ladiči; Klenotníci, zlatníci a šperkaři; Keramici; Skláři, brusiči skla, výrobci bižuterie a skleněných ozdob; Malíři skla a keramiky; Umělečtí truhláři a řezbáři; </t>
  </si>
  <si>
    <t>Příklady profesí k CZ ISCO 732: Pracovníci přípravy tisku; Tiskaři; Pracovníci konečné úpravy tisku a vazači knih</t>
  </si>
  <si>
    <t>Příklady profesí k CZ ISCO 741: Stavební a provozní elektrikáři; Elektromechanici elektrických zařízení; Montéři a opraváři elektrických vedení</t>
  </si>
  <si>
    <t>Příklady profesí k CZ ISCO 742: Mechanici a opraváři elektronických přístrojů; Mechanici a opraváři informačních a komunikačních technologií</t>
  </si>
  <si>
    <t xml:space="preserve">Příklady profesí k CZ ISCO 752: Obsluha pil a jiných zařízení na prvotní zpracování dřeva; Truhláři (kromě stavebních) a pracovníci v příbuzných oborech; Seřizovači a obsluha dřevoobráběcích strojů na výrobu dřevěných výrobků </t>
  </si>
  <si>
    <t>Příklady profesí k CZ ISCO 753: Krejčí, kožešníci a kloboučníci; Modeláři oděvů, střihači a příbuzní pracovníci; Švadleny, šičky, vyšívači; Čalouníci; Obuvníci, výrobci a opraváři obuvi</t>
  </si>
  <si>
    <t>Příklady profesí k CZ ISCO 754: Potápěči; Střelmistři; Kvalitáři a testovači výrobků, laboranti (kromě potravin a nápojů); Hubitelé škůdců</t>
  </si>
  <si>
    <t>Příklady profesí k CZ ISCO 811: Horníci v uhelných a rudných dolech; Strojníci báňských zařízení; Obsluha zařízení na úpravu rudných a nerudných surovin; Vrtači; Obsluha strojů na výrobu stavebních hmot, výrobků z kamene</t>
  </si>
  <si>
    <t>Příklady profesí k CZ ISCO 812: Obsluha pecí a konvertorů; Taviči, slévači; Obsluha zařízení na tváření kovů ve válcovnách; Obsluha kovacích lisů a bucharů; Obsluha lakovacích a jiných zařízení na povrchovou úpravu kovů a jiných materiálů</t>
  </si>
  <si>
    <t>Příklady profesí k CZ ISCO 813: Obsluha strojů a zařízení pro zpracování ropy a zemního plynu, farmaceutickou výrobu, pro výrobu kosmetických, toaletních a čistících výrobků, výrobu koksu apod.; Obsluha strojů a zařízení pro výrobu a zpracování fotografických materiálů</t>
  </si>
  <si>
    <t>Příklady profesí k CZ ISCO 814: Totožné s názvem skupiny.</t>
  </si>
  <si>
    <t>Příklady profesí k CZ ISCO 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</si>
  <si>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Příklady profesí k CZ ISCO 816: Obsluha strojů na výrobu a zpracování masa a ryb, pečiva, cukrovinek, mléčných výrobků, ovoce, zeleniny, nápojů, cukruj, čaje, kávy, kakaa, tabáku</t>
  </si>
  <si>
    <t>Příklady profesí k CZ ISCO 817: Totožné s názvem skupiny.</t>
  </si>
  <si>
    <t>Příklady profesí k CZ ISCO 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</si>
  <si>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Příklady profesí k CZ ISCO 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</si>
  <si>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Příklady profesí k CZ ISCO 831: Strojvedoucí a řidiči kolejových motorových vozíků; Signalisti, brzdaři, výhybkáři, vedoucí posunu, vlakvedoucí v nákladní dopravě</t>
  </si>
  <si>
    <t>Příklady profesí k CZ ISCO 832: Řidiči motocyklů; Řidiči osobních a malých dodávkových automobilů, taxikáři, řidiči dopravy nemocných a raněných</t>
  </si>
  <si>
    <t>Příklady profesí k CZ ISCO 833: Řidiči autobusů, trolejbusů a tramvají; Řidiči nákladních automobilů, tahačů, popelářských vozů, hasících vozů, silničních úklidových vozidel apod.</t>
  </si>
  <si>
    <t>Příklady profesí k CZ ISCO 834: Traktoristé, řidiči a obsluha lesnických strojů; Obsluha zemních a příbuzných strojů; Obsluha jeřábů; Obsluha vysokozdvižných, paletovacích vozíků, skladníci</t>
  </si>
  <si>
    <t>Příklady profesí k CZ ISCO 835: Lodníci, lodní strojníci</t>
  </si>
  <si>
    <t>Příklady profesí k CZ ISCO 911: Uklízeči a pomocníci v domácnostech, hotelích, administrativních a průmyslových objektech, ve zdravotnictví, sociálních zařízeních, stravovacích zařízeních, ve výrobních prostorách apod.</t>
  </si>
  <si>
    <t>Příklady profesí k CZ ISCO 921: Pomocní pracovníci v rostlinné, živočišné výrobě, v zahradnictví, lesnictví, myslivosti, rybářství</t>
  </si>
  <si>
    <t>Příklady profesí k CZ ISCO 931: Pomocní pracovníci při hlubinné a povrchové těžbě; Pomocní pracovníci při úpravě nerostných surovin; Figuranti, dělníci výkopových prací, dělníci v oblasti výstavby budov</t>
  </si>
  <si>
    <t>Příklady profesí k CZ ISCO 932: Ruční baliči; Manipulační dělníci ve výrobě; Pomocní dělníci ve výrobě; Pomocní montážní dělníci</t>
  </si>
  <si>
    <t>Příklady profesí k CZ ISCO 933: Řidiči nemotorových vozidel, kočí; Pomocní skladníci; Pomocní manipulační pracovníci v dopravě; Pomocní pracovníci ve sběrných surovinách; Doplňovači zboží</t>
  </si>
  <si>
    <t>Příklady profesí k CZ ISCO 951: Totožné s názvem skupiny.</t>
  </si>
  <si>
    <t>Příklady profesí k CZ ISCO 952: Totožné s názvem skupiny.</t>
  </si>
  <si>
    <t>Příklady profesí k CZ ISCO 961: Pracovníci odvozu a recyklace odpadů; Třídiči odpadů; Uklízeči veřejných prostranství; Čističi kanalizací</t>
  </si>
  <si>
    <t>Příklady profesí k CZ ISCO 962: Kurýři, doručovatelé balíků a nosiči zavazadel; Pomocní pracovníci údržby budov; Hlídači parkovišť a tržišť; Šatnáři; Uvaděči; Toaletáři</t>
  </si>
  <si>
    <t>Tab. 4 CZ ISCO</t>
  </si>
  <si>
    <t>Zpřesňující komentář</t>
  </si>
  <si>
    <t>Město (Praha, Brno apod.)</t>
  </si>
  <si>
    <t>celkem</t>
  </si>
  <si>
    <t>Z toho může být absolventů (počet)</t>
  </si>
  <si>
    <t>Název zaměstnavatele</t>
  </si>
  <si>
    <t>Zahraniční spoluúčast</t>
  </si>
  <si>
    <t>Podíl zahr. kapitálu (v %):</t>
  </si>
  <si>
    <t>z toho v obci:</t>
  </si>
  <si>
    <t>v okrese:</t>
  </si>
  <si>
    <t>odkaz na okresy</t>
  </si>
  <si>
    <t>odkaz na obce</t>
  </si>
  <si>
    <t>Praha</t>
  </si>
  <si>
    <t>A</t>
  </si>
  <si>
    <t>České Budějovice</t>
  </si>
  <si>
    <t>CB</t>
  </si>
  <si>
    <t>Český Krumlov</t>
  </si>
  <si>
    <t>CK</t>
  </si>
  <si>
    <t>Jindřichův Hradec</t>
  </si>
  <si>
    <t>JH</t>
  </si>
  <si>
    <t>PI</t>
  </si>
  <si>
    <t>Prachatice</t>
  </si>
  <si>
    <t>PT</t>
  </si>
  <si>
    <t>Strakonice</t>
  </si>
  <si>
    <t>ST</t>
  </si>
  <si>
    <t>Tábor</t>
  </si>
  <si>
    <t>TA</t>
  </si>
  <si>
    <t>Blansko</t>
  </si>
  <si>
    <t>BK</t>
  </si>
  <si>
    <t>Brno-město</t>
  </si>
  <si>
    <t>BM</t>
  </si>
  <si>
    <t>Brno-venkov</t>
  </si>
  <si>
    <t>BI</t>
  </si>
  <si>
    <t>Břeclav</t>
  </si>
  <si>
    <t>BV</t>
  </si>
  <si>
    <t>Hodonín</t>
  </si>
  <si>
    <t>HO</t>
  </si>
  <si>
    <t>Vyškov</t>
  </si>
  <si>
    <t>VY</t>
  </si>
  <si>
    <t>Znojmo</t>
  </si>
  <si>
    <t>ZN</t>
  </si>
  <si>
    <t>Cheb</t>
  </si>
  <si>
    <t>CH</t>
  </si>
  <si>
    <t>Karlovy Vary</t>
  </si>
  <si>
    <t>KV</t>
  </si>
  <si>
    <t>Sokolov</t>
  </si>
  <si>
    <t>SO</t>
  </si>
  <si>
    <t>Havlíčkův Brod</t>
  </si>
  <si>
    <t>HB</t>
  </si>
  <si>
    <t>Jihlava</t>
  </si>
  <si>
    <t>JI</t>
  </si>
  <si>
    <t>Pelhřimov</t>
  </si>
  <si>
    <t>PE</t>
  </si>
  <si>
    <t>Třebíč</t>
  </si>
  <si>
    <t>TR</t>
  </si>
  <si>
    <t>Žďár nad Sázavou</t>
  </si>
  <si>
    <t>ZR</t>
  </si>
  <si>
    <t>Česká Lípa</t>
  </si>
  <si>
    <t>CL</t>
  </si>
  <si>
    <t>Jablonec nad Nisou</t>
  </si>
  <si>
    <t>JN</t>
  </si>
  <si>
    <t>Liberec</t>
  </si>
  <si>
    <t>LB</t>
  </si>
  <si>
    <t>Semily</t>
  </si>
  <si>
    <t>SM</t>
  </si>
  <si>
    <t>Bruntál</t>
  </si>
  <si>
    <t>BR</t>
  </si>
  <si>
    <t>Frýdek-Místek</t>
  </si>
  <si>
    <t>FM</t>
  </si>
  <si>
    <t>Karviná</t>
  </si>
  <si>
    <t>KA</t>
  </si>
  <si>
    <t>Nový Jičín</t>
  </si>
  <si>
    <t>NJ</t>
  </si>
  <si>
    <t>Opava</t>
  </si>
  <si>
    <t>OP</t>
  </si>
  <si>
    <t>Ostrava-město</t>
  </si>
  <si>
    <t>OV</t>
  </si>
  <si>
    <t>Jeseník</t>
  </si>
  <si>
    <t>JE</t>
  </si>
  <si>
    <t>Olomouc</t>
  </si>
  <si>
    <t>OL</t>
  </si>
  <si>
    <t>Prostějov</t>
  </si>
  <si>
    <t>PV</t>
  </si>
  <si>
    <t>Přerov</t>
  </si>
  <si>
    <t>PR</t>
  </si>
  <si>
    <t>Šumperk</t>
  </si>
  <si>
    <t>SU</t>
  </si>
  <si>
    <t>Chrudim</t>
  </si>
  <si>
    <t>CR</t>
  </si>
  <si>
    <t>Pardubice</t>
  </si>
  <si>
    <t>PA</t>
  </si>
  <si>
    <t>Svitavy</t>
  </si>
  <si>
    <t>SY</t>
  </si>
  <si>
    <t>UO</t>
  </si>
  <si>
    <t>Domažlice</t>
  </si>
  <si>
    <t>DO</t>
  </si>
  <si>
    <t>Klatovy</t>
  </si>
  <si>
    <t>KT</t>
  </si>
  <si>
    <t>Plzeň-jih</t>
  </si>
  <si>
    <t>PJ</t>
  </si>
  <si>
    <t>Plzeň-město</t>
  </si>
  <si>
    <t>PM</t>
  </si>
  <si>
    <t>Plzeň-sever</t>
  </si>
  <si>
    <t>PS</t>
  </si>
  <si>
    <t>Rokycany</t>
  </si>
  <si>
    <t>RO</t>
  </si>
  <si>
    <t>Tachov</t>
  </si>
  <si>
    <t>TC</t>
  </si>
  <si>
    <t>Benešov</t>
  </si>
  <si>
    <t>BN</t>
  </si>
  <si>
    <t>Beroun</t>
  </si>
  <si>
    <t>BE</t>
  </si>
  <si>
    <t>Kladno</t>
  </si>
  <si>
    <t>KD</t>
  </si>
  <si>
    <t>Kolín</t>
  </si>
  <si>
    <t>KO</t>
  </si>
  <si>
    <t>Kutná Hora</t>
  </si>
  <si>
    <t>KH</t>
  </si>
  <si>
    <t>Mělník</t>
  </si>
  <si>
    <t>ME</t>
  </si>
  <si>
    <t>Mladá Boleslav</t>
  </si>
  <si>
    <t>MB</t>
  </si>
  <si>
    <t>Nymburk</t>
  </si>
  <si>
    <t>NB</t>
  </si>
  <si>
    <t>Praha-východ</t>
  </si>
  <si>
    <t>PH</t>
  </si>
  <si>
    <t>Praha-západ</t>
  </si>
  <si>
    <t>PZ</t>
  </si>
  <si>
    <t>Příbram</t>
  </si>
  <si>
    <t>PB</t>
  </si>
  <si>
    <t>Rakovník</t>
  </si>
  <si>
    <t>Děčín</t>
  </si>
  <si>
    <t>DC</t>
  </si>
  <si>
    <t>Chomutov</t>
  </si>
  <si>
    <t>CV</t>
  </si>
  <si>
    <t>Litoměřice</t>
  </si>
  <si>
    <t>LT</t>
  </si>
  <si>
    <t>Louny</t>
  </si>
  <si>
    <t>LN</t>
  </si>
  <si>
    <t>Most</t>
  </si>
  <si>
    <t>MO</t>
  </si>
  <si>
    <t>Teplice</t>
  </si>
  <si>
    <t>TP</t>
  </si>
  <si>
    <t>Ústí nad Labem</t>
  </si>
  <si>
    <t>UL</t>
  </si>
  <si>
    <t>Kroměříž</t>
  </si>
  <si>
    <t>KM</t>
  </si>
  <si>
    <t>Uherské Hradiště</t>
  </si>
  <si>
    <t>UH</t>
  </si>
  <si>
    <t>Vsetín</t>
  </si>
  <si>
    <t>VS</t>
  </si>
  <si>
    <t>Zlín</t>
  </si>
  <si>
    <t>ZL</t>
  </si>
  <si>
    <t>Český Brod</t>
  </si>
  <si>
    <t>Čáslav</t>
  </si>
  <si>
    <t>Kostelec nad Labem</t>
  </si>
  <si>
    <t>Bakov nad Jizerou</t>
  </si>
  <si>
    <t>Kostomlaty nad Labem</t>
  </si>
  <si>
    <t>Brandýs nad Labem-Stará Boleslav</t>
  </si>
  <si>
    <t>Černošice</t>
  </si>
  <si>
    <t>Březnice</t>
  </si>
  <si>
    <t>Jesenice</t>
  </si>
  <si>
    <t>Hořovice</t>
  </si>
  <si>
    <t>Slaný</t>
  </si>
  <si>
    <t>Kralupy nad Vltavou</t>
  </si>
  <si>
    <t>Bělá pod Bezdězem</t>
  </si>
  <si>
    <t>Lysá nad Labem</t>
  </si>
  <si>
    <t>Čelákovice</t>
  </si>
  <si>
    <t>Hostivice</t>
  </si>
  <si>
    <t>Dobříš</t>
  </si>
  <si>
    <t>Lužná</t>
  </si>
  <si>
    <t>Sázava</t>
  </si>
  <si>
    <t>Komárov</t>
  </si>
  <si>
    <t>Stochov</t>
  </si>
  <si>
    <t>Pečky</t>
  </si>
  <si>
    <t>Zruč nad Sázavou</t>
  </si>
  <si>
    <t>Benátky nad Jizerou</t>
  </si>
  <si>
    <t>Městec Králové</t>
  </si>
  <si>
    <t>Odolena Voda</t>
  </si>
  <si>
    <t>Jince</t>
  </si>
  <si>
    <t>Nové Strašecí</t>
  </si>
  <si>
    <t>Týnec nad Sázavou</t>
  </si>
  <si>
    <t>Králův Dvůr</t>
  </si>
  <si>
    <t>Unhošť</t>
  </si>
  <si>
    <t>Velký Osek</t>
  </si>
  <si>
    <t>Uhlířské Janovice</t>
  </si>
  <si>
    <t>Neratovice</t>
  </si>
  <si>
    <t>Kosmonosy</t>
  </si>
  <si>
    <t>Milovice</t>
  </si>
  <si>
    <t>Jílové u Prahy</t>
  </si>
  <si>
    <t>Vlašim</t>
  </si>
  <si>
    <t>Zdice</t>
  </si>
  <si>
    <t>Libušín</t>
  </si>
  <si>
    <t>Velim</t>
  </si>
  <si>
    <t>Vrdy</t>
  </si>
  <si>
    <t>Tišice</t>
  </si>
  <si>
    <t>Říčany</t>
  </si>
  <si>
    <t>Mníšek pod Brdy</t>
  </si>
  <si>
    <t>Rožmitál pod Třemšínem</t>
  </si>
  <si>
    <t>Řevničov</t>
  </si>
  <si>
    <t>Votice</t>
  </si>
  <si>
    <t>Žebrák</t>
  </si>
  <si>
    <t>Velvary</t>
  </si>
  <si>
    <t>Zbraslavice</t>
  </si>
  <si>
    <t>Všetaty</t>
  </si>
  <si>
    <t>Mnichovo Hradiště</t>
  </si>
  <si>
    <t>Poděbrady</t>
  </si>
  <si>
    <t>Úvaly</t>
  </si>
  <si>
    <t>Sedlčany</t>
  </si>
  <si>
    <t>Barchovice</t>
  </si>
  <si>
    <t>Sadská</t>
  </si>
  <si>
    <t>Roztoky</t>
  </si>
  <si>
    <t>Sedlec-Prčice</t>
  </si>
  <si>
    <t>Bdín</t>
  </si>
  <si>
    <t>Bavoryně</t>
  </si>
  <si>
    <t>Běleč</t>
  </si>
  <si>
    <t>Bečváry</t>
  </si>
  <si>
    <t>Adamov</t>
  </si>
  <si>
    <t>Býkev</t>
  </si>
  <si>
    <t>Bezno</t>
  </si>
  <si>
    <t>Rudná</t>
  </si>
  <si>
    <t>Branov</t>
  </si>
  <si>
    <t>Bílkovice</t>
  </si>
  <si>
    <t>Běštín</t>
  </si>
  <si>
    <t>Běloky</t>
  </si>
  <si>
    <t>Bělušice</t>
  </si>
  <si>
    <t>Bernardov</t>
  </si>
  <si>
    <t>Byšice</t>
  </si>
  <si>
    <t>Bílá Hlína</t>
  </si>
  <si>
    <t>Běrunice</t>
  </si>
  <si>
    <t>Bašť</t>
  </si>
  <si>
    <t>Bezděkov pod Třemšínem</t>
  </si>
  <si>
    <t>Břežany</t>
  </si>
  <si>
    <t>Blažejovice</t>
  </si>
  <si>
    <t>Broumy</t>
  </si>
  <si>
    <t>Beřovice</t>
  </si>
  <si>
    <t>Břežany I</t>
  </si>
  <si>
    <t>Bílé Podolí</t>
  </si>
  <si>
    <t>Cítov</t>
  </si>
  <si>
    <t>Bítouchov</t>
  </si>
  <si>
    <t>Bobnice</t>
  </si>
  <si>
    <t>Bojanovice</t>
  </si>
  <si>
    <t>Bohostice</t>
  </si>
  <si>
    <t>Čistá</t>
  </si>
  <si>
    <t>Březová</t>
  </si>
  <si>
    <t>Bílichov</t>
  </si>
  <si>
    <t>Břežany II</t>
  </si>
  <si>
    <t>Bludov</t>
  </si>
  <si>
    <t>Čakovičky</t>
  </si>
  <si>
    <t>Boreč</t>
  </si>
  <si>
    <t>Bříství</t>
  </si>
  <si>
    <t>Bořanovice</t>
  </si>
  <si>
    <t>Bratřínov</t>
  </si>
  <si>
    <t>Bohutín</t>
  </si>
  <si>
    <t>Děkov</t>
  </si>
  <si>
    <t>Bukovany</t>
  </si>
  <si>
    <t>Bubovice</t>
  </si>
  <si>
    <t>Blevice</t>
  </si>
  <si>
    <t>Býchory</t>
  </si>
  <si>
    <t>Bohdaneč</t>
  </si>
  <si>
    <t>Čečelice</t>
  </si>
  <si>
    <t>Boseň</t>
  </si>
  <si>
    <t>Budiměřice</t>
  </si>
  <si>
    <t>Brázdim</t>
  </si>
  <si>
    <t>Březová-Oleško</t>
  </si>
  <si>
    <t>Borotice</t>
  </si>
  <si>
    <t>Drahouš</t>
  </si>
  <si>
    <t>Ctiboř</t>
  </si>
  <si>
    <t>Bykoš</t>
  </si>
  <si>
    <t>Brandýsek</t>
  </si>
  <si>
    <t>Cerhenice</t>
  </si>
  <si>
    <t>Brambory</t>
  </si>
  <si>
    <t>Dobřeň</t>
  </si>
  <si>
    <t>Bradlec</t>
  </si>
  <si>
    <t>Černíky</t>
  </si>
  <si>
    <t>Březí</t>
  </si>
  <si>
    <t>Buš</t>
  </si>
  <si>
    <t>Bratkovice</t>
  </si>
  <si>
    <t>Hořesedly</t>
  </si>
  <si>
    <t>Čakov</t>
  </si>
  <si>
    <t>Bzová</t>
  </si>
  <si>
    <t>Braškov</t>
  </si>
  <si>
    <t>Církvice</t>
  </si>
  <si>
    <t>Bratčice</t>
  </si>
  <si>
    <t>Branžež</t>
  </si>
  <si>
    <t>Čilec</t>
  </si>
  <si>
    <t>Černé Voděrady</t>
  </si>
  <si>
    <t>Černolice</t>
  </si>
  <si>
    <t>Buková u Příbramě</t>
  </si>
  <si>
    <t>Hořovičky</t>
  </si>
  <si>
    <t>Čechtice</t>
  </si>
  <si>
    <t>Cerhovice</t>
  </si>
  <si>
    <t>Bratronice</t>
  </si>
  <si>
    <t>Červené Pečky</t>
  </si>
  <si>
    <t>Dolní Beřkovice</t>
  </si>
  <si>
    <t>Brodce</t>
  </si>
  <si>
    <t>Činěves</t>
  </si>
  <si>
    <t>Čestlice</t>
  </si>
  <si>
    <t>Červený Újezd</t>
  </si>
  <si>
    <t>Hracholusky</t>
  </si>
  <si>
    <t>Čerčany</t>
  </si>
  <si>
    <t>Drozdov</t>
  </si>
  <si>
    <t>Buštěhrad</t>
  </si>
  <si>
    <t>Dobřichov</t>
  </si>
  <si>
    <t>Čejkovice</t>
  </si>
  <si>
    <t>Dolní Zimoř</t>
  </si>
  <si>
    <t>Dlouhopolsko</t>
  </si>
  <si>
    <t>Dobročovice</t>
  </si>
  <si>
    <t>Číčovice</t>
  </si>
  <si>
    <t>Cetyně</t>
  </si>
  <si>
    <t>Hřebečníky</t>
  </si>
  <si>
    <t>Felbabka</t>
  </si>
  <si>
    <t>Cvrčovice</t>
  </si>
  <si>
    <t>Dolní Chvatliny</t>
  </si>
  <si>
    <t>Černíny</t>
  </si>
  <si>
    <t>Dřínov</t>
  </si>
  <si>
    <t>Březno</t>
  </si>
  <si>
    <t>Dobšice</t>
  </si>
  <si>
    <t>Dobřejovice</t>
  </si>
  <si>
    <t>Čisovice</t>
  </si>
  <si>
    <t>Čenkov</t>
  </si>
  <si>
    <t>Hředle</t>
  </si>
  <si>
    <t>Český Šternberk</t>
  </si>
  <si>
    <t>Hlásná Třebaň</t>
  </si>
  <si>
    <t>Černuc</t>
  </si>
  <si>
    <t>Dománovice</t>
  </si>
  <si>
    <t>Červené Janovice</t>
  </si>
  <si>
    <t>Horní Počaply</t>
  </si>
  <si>
    <t>Březovice</t>
  </si>
  <si>
    <t>Dvory</t>
  </si>
  <si>
    <t>Doubek</t>
  </si>
  <si>
    <t>Davle</t>
  </si>
  <si>
    <t>Čím</t>
  </si>
  <si>
    <t>Hvozd</t>
  </si>
  <si>
    <t>Čtyřkoly</t>
  </si>
  <si>
    <t>Hostomice</t>
  </si>
  <si>
    <t>Doksy</t>
  </si>
  <si>
    <t>Doubravčice</t>
  </si>
  <si>
    <t>Čestín</t>
  </si>
  <si>
    <t>Hořín</t>
  </si>
  <si>
    <t>Bukovno</t>
  </si>
  <si>
    <t>Dymokury</t>
  </si>
  <si>
    <t>Dřevčice</t>
  </si>
  <si>
    <t>Dobrovíz</t>
  </si>
  <si>
    <t>Daleké Dušníky</t>
  </si>
  <si>
    <t>Chrášťany</t>
  </si>
  <si>
    <t>Děkanovice</t>
  </si>
  <si>
    <t>Drahobudice</t>
  </si>
  <si>
    <t>Dobrovítov</t>
  </si>
  <si>
    <t>Hostín</t>
  </si>
  <si>
    <t>Ctiměřice</t>
  </si>
  <si>
    <t>Hořany</t>
  </si>
  <si>
    <t>Dřísy</t>
  </si>
  <si>
    <t>Dobříč</t>
  </si>
  <si>
    <t>Dlouhá Lhota</t>
  </si>
  <si>
    <t>Divišov</t>
  </si>
  <si>
    <t>Hudlice</t>
  </si>
  <si>
    <t>Drnek</t>
  </si>
  <si>
    <t>Grunta</t>
  </si>
  <si>
    <t>Dolní Pohleď</t>
  </si>
  <si>
    <t>Hostín u Vojkovic</t>
  </si>
  <si>
    <t>Čachovice</t>
  </si>
  <si>
    <t>Hořátev</t>
  </si>
  <si>
    <t>Herink</t>
  </si>
  <si>
    <t>Dobřichovice</t>
  </si>
  <si>
    <t>Dolní Hbity</t>
  </si>
  <si>
    <t>Kalivody</t>
  </si>
  <si>
    <t>Dolní Kralovice</t>
  </si>
  <si>
    <t>Hvozdec</t>
  </si>
  <si>
    <t>Družec</t>
  </si>
  <si>
    <t>Horní Kruty</t>
  </si>
  <si>
    <t>Drobovice</t>
  </si>
  <si>
    <t>Chlumín</t>
  </si>
  <si>
    <t>Hradčany</t>
  </si>
  <si>
    <t>Hlavenec</t>
  </si>
  <si>
    <t>Dolní Břežany</t>
  </si>
  <si>
    <t>Drahenice</t>
  </si>
  <si>
    <t>Karlova Ves</t>
  </si>
  <si>
    <t>Drahňovice</t>
  </si>
  <si>
    <t>Hýskov</t>
  </si>
  <si>
    <t>Dřetovice</t>
  </si>
  <si>
    <t>Hradešín</t>
  </si>
  <si>
    <t>Hlízov</t>
  </si>
  <si>
    <t>Chorušice</t>
  </si>
  <si>
    <t>Dalovice</t>
  </si>
  <si>
    <t>Hradištko</t>
  </si>
  <si>
    <t>Horoušany</t>
  </si>
  <si>
    <t>Drahelčice</t>
  </si>
  <si>
    <t>Drahlín</t>
  </si>
  <si>
    <t>Kněževes</t>
  </si>
  <si>
    <t>Dunice</t>
  </si>
  <si>
    <t>Chaloupky</t>
  </si>
  <si>
    <t>Choťovice</t>
  </si>
  <si>
    <t>Horka I</t>
  </si>
  <si>
    <t>Chvatěruby</t>
  </si>
  <si>
    <t>Hrubý Jeseník</t>
  </si>
  <si>
    <t>Hovorčovice</t>
  </si>
  <si>
    <t>Holubice</t>
  </si>
  <si>
    <t>Drásov</t>
  </si>
  <si>
    <t>Kolešov</t>
  </si>
  <si>
    <t>Heřmaničky</t>
  </si>
  <si>
    <t>Chlustina</t>
  </si>
  <si>
    <t>Hobšovice</t>
  </si>
  <si>
    <t>Chotutice</t>
  </si>
  <si>
    <t>Horka II</t>
  </si>
  <si>
    <t>Jeviněves</t>
  </si>
  <si>
    <t>Dobrovice</t>
  </si>
  <si>
    <t>Chleby</t>
  </si>
  <si>
    <t>Hrusice</t>
  </si>
  <si>
    <t>Horoměřice</t>
  </si>
  <si>
    <t>Drevníky</t>
  </si>
  <si>
    <t>Kolešovice</t>
  </si>
  <si>
    <t>Hradiště</t>
  </si>
  <si>
    <t>Chodouň</t>
  </si>
  <si>
    <t>Horní Bezděkov</t>
  </si>
  <si>
    <t>Horky</t>
  </si>
  <si>
    <t>Kadlín</t>
  </si>
  <si>
    <t>Dobšín</t>
  </si>
  <si>
    <t>Choťánky</t>
  </si>
  <si>
    <t>Husinec</t>
  </si>
  <si>
    <t>Drhovy</t>
  </si>
  <si>
    <t>Hulice</t>
  </si>
  <si>
    <t>Chrustenice</t>
  </si>
  <si>
    <t>Hořešovice</t>
  </si>
  <si>
    <t>Jestřabí Lhota</t>
  </si>
  <si>
    <t>Horušice</t>
  </si>
  <si>
    <t>Kanina</t>
  </si>
  <si>
    <t>Dolní Bousov</t>
  </si>
  <si>
    <t>Chotěšice</t>
  </si>
  <si>
    <t>Jenštejn</t>
  </si>
  <si>
    <t>Hvězdonice</t>
  </si>
  <si>
    <t>Chyňava</t>
  </si>
  <si>
    <t>Hořešovičky</t>
  </si>
  <si>
    <t>Kbel</t>
  </si>
  <si>
    <t>Hostovlice</t>
  </si>
  <si>
    <t>Kly</t>
  </si>
  <si>
    <t>Dolní Krupá</t>
  </si>
  <si>
    <t>Chrást</t>
  </si>
  <si>
    <t>Jevany</t>
  </si>
  <si>
    <t>Dublovice</t>
  </si>
  <si>
    <t>Krakov</t>
  </si>
  <si>
    <t>Chářovice</t>
  </si>
  <si>
    <t>Jivina</t>
  </si>
  <si>
    <t>Hospozín</t>
  </si>
  <si>
    <t>Klášterní Skalice</t>
  </si>
  <si>
    <t>Hraběšín</t>
  </si>
  <si>
    <t>Kojetice</t>
  </si>
  <si>
    <t>Dolní Slivno</t>
  </si>
  <si>
    <t>Chroustov</t>
  </si>
  <si>
    <t>Jirny</t>
  </si>
  <si>
    <t>Dubno</t>
  </si>
  <si>
    <t>Krakovec</t>
  </si>
  <si>
    <t>Karlštejn</t>
  </si>
  <si>
    <t>Hostouň</t>
  </si>
  <si>
    <t>Klučov</t>
  </si>
  <si>
    <t>Chabeřice</t>
  </si>
  <si>
    <t>Kokořín</t>
  </si>
  <si>
    <t>Dolní Stakory</t>
  </si>
  <si>
    <t>Jíkev</t>
  </si>
  <si>
    <t>Kaliště</t>
  </si>
  <si>
    <t>Chýně</t>
  </si>
  <si>
    <t>Háje</t>
  </si>
  <si>
    <t>Kroučová</t>
  </si>
  <si>
    <t>Koněprusy</t>
  </si>
  <si>
    <t>Hradečno</t>
  </si>
  <si>
    <t>Konárovice</t>
  </si>
  <si>
    <t>Chlístovice</t>
  </si>
  <si>
    <t>Kozomín</t>
  </si>
  <si>
    <t>Domousnice</t>
  </si>
  <si>
    <t>Jiřice</t>
  </si>
  <si>
    <t>Kamenice</t>
  </si>
  <si>
    <t>Chýnice</t>
  </si>
  <si>
    <t>Hluboš</t>
  </si>
  <si>
    <t>Krty</t>
  </si>
  <si>
    <t>Chlum</t>
  </si>
  <si>
    <t>Korno</t>
  </si>
  <si>
    <t>Hrdlív</t>
  </si>
  <si>
    <t>Kořenice</t>
  </si>
  <si>
    <t>Chotusice</t>
  </si>
  <si>
    <t>Ledčice</t>
  </si>
  <si>
    <t>Doubravička</t>
  </si>
  <si>
    <t>Jizbice</t>
  </si>
  <si>
    <t>Káraný</t>
  </si>
  <si>
    <t>Jeneč</t>
  </si>
  <si>
    <t>Hlubyně</t>
  </si>
  <si>
    <t>Krupá</t>
  </si>
  <si>
    <t>Chmelná</t>
  </si>
  <si>
    <t>Kotopeky</t>
  </si>
  <si>
    <t>Hřebeč</t>
  </si>
  <si>
    <t>Kouřim</t>
  </si>
  <si>
    <t>Kácov</t>
  </si>
  <si>
    <t>Lhotka</t>
  </si>
  <si>
    <t>Horky nad Jizerou</t>
  </si>
  <si>
    <t>Kamenné Zboží</t>
  </si>
  <si>
    <t>Klecany</t>
  </si>
  <si>
    <t>Jíloviště</t>
  </si>
  <si>
    <t>Horčápsko</t>
  </si>
  <si>
    <t>Krušovice</t>
  </si>
  <si>
    <t>Chocerady</t>
  </si>
  <si>
    <t>Kublov</t>
  </si>
  <si>
    <t>Chržín</t>
  </si>
  <si>
    <t>Krakovany</t>
  </si>
  <si>
    <t>Kluky</t>
  </si>
  <si>
    <t>Liběchov</t>
  </si>
  <si>
    <t>Horní Bukovina</t>
  </si>
  <si>
    <t>Kněžice</t>
  </si>
  <si>
    <t>Klíčany</t>
  </si>
  <si>
    <t>Jinočany</t>
  </si>
  <si>
    <t>Hřiměždice</t>
  </si>
  <si>
    <t>Křivoklát</t>
  </si>
  <si>
    <t>Choratice</t>
  </si>
  <si>
    <t>Lážovice</t>
  </si>
  <si>
    <t>Jarpice</t>
  </si>
  <si>
    <t>Kobylnice</t>
  </si>
  <si>
    <t>Libiš</t>
  </si>
  <si>
    <t>Horní Slivno</t>
  </si>
  <si>
    <t>Kněžičky</t>
  </si>
  <si>
    <t>Klokočná</t>
  </si>
  <si>
    <t>Kamenný Přívoz</t>
  </si>
  <si>
    <t>Hudčice</t>
  </si>
  <si>
    <t>Lašovice</t>
  </si>
  <si>
    <t>Chotýšany</t>
  </si>
  <si>
    <t>Jedomělice</t>
  </si>
  <si>
    <t>Krychnov</t>
  </si>
  <si>
    <t>Košice</t>
  </si>
  <si>
    <t>Liblice</t>
  </si>
  <si>
    <t>Hrdlořezy</t>
  </si>
  <si>
    <t>Kolaje</t>
  </si>
  <si>
    <t>Konětopy</t>
  </si>
  <si>
    <t>Karlík</t>
  </si>
  <si>
    <t>Hvožďany</t>
  </si>
  <si>
    <t>Lišany</t>
  </si>
  <si>
    <t>Libomyšl</t>
  </si>
  <si>
    <t>Jemníky</t>
  </si>
  <si>
    <t>Křečhoř</t>
  </si>
  <si>
    <t>Lobeč</t>
  </si>
  <si>
    <t>Hrušov</t>
  </si>
  <si>
    <t>Kostelní Lhota</t>
  </si>
  <si>
    <t>Konojedy</t>
  </si>
  <si>
    <t>Klínec</t>
  </si>
  <si>
    <t>Chotilsko</t>
  </si>
  <si>
    <t>Lubná</t>
  </si>
  <si>
    <t>Jankov</t>
  </si>
  <si>
    <t>Liteň</t>
  </si>
  <si>
    <t>Kačice</t>
  </si>
  <si>
    <t>Kšely</t>
  </si>
  <si>
    <t>Křesetice</t>
  </si>
  <si>
    <t>Lužec nad Vltavou</t>
  </si>
  <si>
    <t>Husí Lhota</t>
  </si>
  <si>
    <t>Kostomlátky</t>
  </si>
  <si>
    <t>Kostelec nad Černými lesy</t>
  </si>
  <si>
    <t>Malinová</t>
  </si>
  <si>
    <t>Javorník</t>
  </si>
  <si>
    <t>Loděnice</t>
  </si>
  <si>
    <t>Kamenné Žehrovice</t>
  </si>
  <si>
    <t>Libenice</t>
  </si>
  <si>
    <t>Ledečko</t>
  </si>
  <si>
    <t>Malý Újezd</t>
  </si>
  <si>
    <t>Charvatce</t>
  </si>
  <si>
    <t>Košík</t>
  </si>
  <si>
    <t>Kostelec u Křížků</t>
  </si>
  <si>
    <t>Kosoř</t>
  </si>
  <si>
    <t>Chraštice</t>
  </si>
  <si>
    <t>Městečko</t>
  </si>
  <si>
    <t>Ješetice</t>
  </si>
  <si>
    <t>Lochovice</t>
  </si>
  <si>
    <t>Kamenný Most</t>
  </si>
  <si>
    <t>Libodřice</t>
  </si>
  <si>
    <t>Malešov</t>
  </si>
  <si>
    <t>Medonosy</t>
  </si>
  <si>
    <t>Chocnějovice</t>
  </si>
  <si>
    <t>Kounice</t>
  </si>
  <si>
    <t>Kostelní Hlavno</t>
  </si>
  <si>
    <t>Kytín</t>
  </si>
  <si>
    <t>Jablonná</t>
  </si>
  <si>
    <t>Milostín</t>
  </si>
  <si>
    <t>Kamberk</t>
  </si>
  <si>
    <t>Lužce</t>
  </si>
  <si>
    <t>Klobuky</t>
  </si>
  <si>
    <t>Lipec</t>
  </si>
  <si>
    <t>Městys Nové Dvory</t>
  </si>
  <si>
    <t>Mělnické Vtelno</t>
  </si>
  <si>
    <t>Chotětov</t>
  </si>
  <si>
    <t>Kouty</t>
  </si>
  <si>
    <t>Lety</t>
  </si>
  <si>
    <t>Milý</t>
  </si>
  <si>
    <t>Keblov</t>
  </si>
  <si>
    <t>Malá Víska</t>
  </si>
  <si>
    <t>Kmetiněves</t>
  </si>
  <si>
    <t>Lošany</t>
  </si>
  <si>
    <t>Miskovice</t>
  </si>
  <si>
    <t>Mšeno</t>
  </si>
  <si>
    <t>Chudíř</t>
  </si>
  <si>
    <t>Kovanice</t>
  </si>
  <si>
    <t>Křenek</t>
  </si>
  <si>
    <t>Libčice nad Vltavou</t>
  </si>
  <si>
    <t>Kamýk nad Vltavou</t>
  </si>
  <si>
    <t>Mšec</t>
  </si>
  <si>
    <t>Kladruby</t>
  </si>
  <si>
    <t>Málkov</t>
  </si>
  <si>
    <t>Knovíz</t>
  </si>
  <si>
    <t>Malotice</t>
  </si>
  <si>
    <t>Močovice</t>
  </si>
  <si>
    <t>Nebužely</t>
  </si>
  <si>
    <t>Jabkenice</t>
  </si>
  <si>
    <t>Křenice</t>
  </si>
  <si>
    <t>Libeř</t>
  </si>
  <si>
    <t>Klučenice</t>
  </si>
  <si>
    <t>Mšecké Žehrovice</t>
  </si>
  <si>
    <t>Kondrac</t>
  </si>
  <si>
    <t>Měňany</t>
  </si>
  <si>
    <t>Koleč</t>
  </si>
  <si>
    <t>Masojedy</t>
  </si>
  <si>
    <t>Nepoměřice</t>
  </si>
  <si>
    <t>Nedomice</t>
  </si>
  <si>
    <t>Křečkov</t>
  </si>
  <si>
    <t>Křížkový Újezdec</t>
  </si>
  <si>
    <t>Lichoceves</t>
  </si>
  <si>
    <t>Kňovice</t>
  </si>
  <si>
    <t>Mutějovice</t>
  </si>
  <si>
    <t>Kozmice</t>
  </si>
  <si>
    <t>Mezouň</t>
  </si>
  <si>
    <t>Královice</t>
  </si>
  <si>
    <t>Mrzky</t>
  </si>
  <si>
    <t>Okřesaneč</t>
  </si>
  <si>
    <t>Nelahozeves</t>
  </si>
  <si>
    <t>Jizerní Vtelno</t>
  </si>
  <si>
    <t>Křinec</t>
  </si>
  <si>
    <t>Kunice</t>
  </si>
  <si>
    <t>Líšnice</t>
  </si>
  <si>
    <t>Korkyně</t>
  </si>
  <si>
    <t>Nesuchyně</t>
  </si>
  <si>
    <t>Krhanice</t>
  </si>
  <si>
    <t>Mořina</t>
  </si>
  <si>
    <t>Kutrovice</t>
  </si>
  <si>
    <t>Nebovidy</t>
  </si>
  <si>
    <t>Onomyšl</t>
  </si>
  <si>
    <t>Nosálov</t>
  </si>
  <si>
    <t>Josefův Důl</t>
  </si>
  <si>
    <t>Libice nad Cidlinou</t>
  </si>
  <si>
    <t>Květnice</t>
  </si>
  <si>
    <t>Měchenice</t>
  </si>
  <si>
    <t>Kosova Hora</t>
  </si>
  <si>
    <t>Nezabudice</t>
  </si>
  <si>
    <t>Krňany</t>
  </si>
  <si>
    <t>Mořinka</t>
  </si>
  <si>
    <t>Kvílice</t>
  </si>
  <si>
    <t>Němčice</t>
  </si>
  <si>
    <t>Opatovice I</t>
  </si>
  <si>
    <t>Katusice</t>
  </si>
  <si>
    <t>Loučeň</t>
  </si>
  <si>
    <t>Lázně Toušeň</t>
  </si>
  <si>
    <t>Nučice</t>
  </si>
  <si>
    <t>Kotenčice</t>
  </si>
  <si>
    <t>Nový Dům</t>
  </si>
  <si>
    <t>Křečovice</t>
  </si>
  <si>
    <t>Nenačovice</t>
  </si>
  <si>
    <t>Kyšice</t>
  </si>
  <si>
    <t>Nová Ves I</t>
  </si>
  <si>
    <t>Paběnice</t>
  </si>
  <si>
    <t>Obříství</t>
  </si>
  <si>
    <t>Klášter Hradiště nad Jizerou</t>
  </si>
  <si>
    <t>Mcely</t>
  </si>
  <si>
    <t>Lhota</t>
  </si>
  <si>
    <t>Ohrobec</t>
  </si>
  <si>
    <t>Koupě</t>
  </si>
  <si>
    <t>Olešná</t>
  </si>
  <si>
    <t>Křivsoudov</t>
  </si>
  <si>
    <t>Nesvačily</t>
  </si>
  <si>
    <t>Lány</t>
  </si>
  <si>
    <t>Ohaře</t>
  </si>
  <si>
    <t>Pertoltice</t>
  </si>
  <si>
    <t>Olovnice</t>
  </si>
  <si>
    <t>Milčice</t>
  </si>
  <si>
    <t>Líbeznice</t>
  </si>
  <si>
    <t>Okoř</t>
  </si>
  <si>
    <t>Kozárovice</t>
  </si>
  <si>
    <t>Oráčov</t>
  </si>
  <si>
    <t>Kuňovice</t>
  </si>
  <si>
    <t>Neumětely</t>
  </si>
  <si>
    <t>Ovčáry</t>
  </si>
  <si>
    <t>Petrovice I</t>
  </si>
  <si>
    <t>Kněžmost</t>
  </si>
  <si>
    <t>Netřebice</t>
  </si>
  <si>
    <t>Louňovice</t>
  </si>
  <si>
    <t>Okrouhlo</t>
  </si>
  <si>
    <t>Krásná Hora nad Vltavou</t>
  </si>
  <si>
    <t>Panoší Újezd</t>
  </si>
  <si>
    <t>Lešany</t>
  </si>
  <si>
    <t>Nižbor</t>
  </si>
  <si>
    <t>Pašinka</t>
  </si>
  <si>
    <t>Petrovice II</t>
  </si>
  <si>
    <t>Postřižín</t>
  </si>
  <si>
    <t>Nový Dvůr</t>
  </si>
  <si>
    <t>Máslovice</t>
  </si>
  <si>
    <t>Ořech</t>
  </si>
  <si>
    <t>Křepenice</t>
  </si>
  <si>
    <t>Pavlíkov</t>
  </si>
  <si>
    <t>Libež</t>
  </si>
  <si>
    <t>Nový Jáchymov</t>
  </si>
  <si>
    <t>Libochovičky</t>
  </si>
  <si>
    <t>Plaňany</t>
  </si>
  <si>
    <t>Podveky</t>
  </si>
  <si>
    <t>Řepín</t>
  </si>
  <si>
    <t>Kochánky</t>
  </si>
  <si>
    <t>Odřepsy</t>
  </si>
  <si>
    <t>Měšice</t>
  </si>
  <si>
    <t>Petrov</t>
  </si>
  <si>
    <t>Křešín</t>
  </si>
  <si>
    <t>Litichovice</t>
  </si>
  <si>
    <t>Libovice</t>
  </si>
  <si>
    <t>Pňov-Předhradí</t>
  </si>
  <si>
    <t>Potěhy</t>
  </si>
  <si>
    <t>Spomyšl</t>
  </si>
  <si>
    <t>Kolomuty</t>
  </si>
  <si>
    <t>Okřínek</t>
  </si>
  <si>
    <t>Mirošovice</t>
  </si>
  <si>
    <t>Láz</t>
  </si>
  <si>
    <t>Pochvalov</t>
  </si>
  <si>
    <t>Loket</t>
  </si>
  <si>
    <t>Lidice</t>
  </si>
  <si>
    <t>Polepy</t>
  </si>
  <si>
    <t>Rašovice</t>
  </si>
  <si>
    <t>Stránka</t>
  </si>
  <si>
    <t>Koryta</t>
  </si>
  <si>
    <t>Opočnice</t>
  </si>
  <si>
    <t>Mnichovice</t>
  </si>
  <si>
    <t>Průhonice</t>
  </si>
  <si>
    <t>Lazsko</t>
  </si>
  <si>
    <t>Přerubenice</t>
  </si>
  <si>
    <t>Louňovice pod Blaníkem</t>
  </si>
  <si>
    <t>Osov</t>
  </si>
  <si>
    <t>Líský</t>
  </si>
  <si>
    <t>Polní Chrčice</t>
  </si>
  <si>
    <t>Rataje nad Sázavou</t>
  </si>
  <si>
    <t>Střemy</t>
  </si>
  <si>
    <t>Kosořice</t>
  </si>
  <si>
    <t>Opolany</t>
  </si>
  <si>
    <t>Modletice</t>
  </si>
  <si>
    <t>Psáry</t>
  </si>
  <si>
    <t>Lešetice</t>
  </si>
  <si>
    <t>Příčina</t>
  </si>
  <si>
    <t>Lštění</t>
  </si>
  <si>
    <t>Otmíče</t>
  </si>
  <si>
    <t>Loucká</t>
  </si>
  <si>
    <t>Polní Voděrady</t>
  </si>
  <si>
    <t>Rohozec</t>
  </si>
  <si>
    <t>Tuhaň</t>
  </si>
  <si>
    <t>Košátky</t>
  </si>
  <si>
    <t>Oseček</t>
  </si>
  <si>
    <t>Mochov</t>
  </si>
  <si>
    <t>Ptice</t>
  </si>
  <si>
    <t>Lhota u Příbramě</t>
  </si>
  <si>
    <t>Přílepy</t>
  </si>
  <si>
    <t>Maršovice</t>
  </si>
  <si>
    <t>Otročiněves</t>
  </si>
  <si>
    <t>Makotřasy</t>
  </si>
  <si>
    <t>Poříčany</t>
  </si>
  <si>
    <t>Řendějov</t>
  </si>
  <si>
    <t>Tupadly</t>
  </si>
  <si>
    <t>Kováň</t>
  </si>
  <si>
    <t>Oskořínek</t>
  </si>
  <si>
    <t>Mratín</t>
  </si>
  <si>
    <t>Roblín</t>
  </si>
  <si>
    <t>Malá Hraštice</t>
  </si>
  <si>
    <t>Pšovlky</t>
  </si>
  <si>
    <t>Mezno</t>
  </si>
  <si>
    <t>Podbrdy</t>
  </si>
  <si>
    <t>Malé Kyšice</t>
  </si>
  <si>
    <t>Přehvozdí</t>
  </si>
  <si>
    <t>Samopše</t>
  </si>
  <si>
    <t>Újezdec</t>
  </si>
  <si>
    <t>Kovanec</t>
  </si>
  <si>
    <t>Ostrá</t>
  </si>
  <si>
    <t>Mukařov</t>
  </si>
  <si>
    <t>Řevnice</t>
  </si>
  <si>
    <t>Milešov</t>
  </si>
  <si>
    <t>Pustověty</t>
  </si>
  <si>
    <t>Miličín</t>
  </si>
  <si>
    <t>Podluhy</t>
  </si>
  <si>
    <t>Malé Přítočno</t>
  </si>
  <si>
    <t>Přistoupim</t>
  </si>
  <si>
    <t>Semtěš</t>
  </si>
  <si>
    <t>Úžice</t>
  </si>
  <si>
    <t>Krásná Ves</t>
  </si>
  <si>
    <t>Pátek</t>
  </si>
  <si>
    <t>Nehvizdy</t>
  </si>
  <si>
    <t>Řitka</t>
  </si>
  <si>
    <t>Milín</t>
  </si>
  <si>
    <t>Račice</t>
  </si>
  <si>
    <t>Miřetice</t>
  </si>
  <si>
    <t>Praskolesy</t>
  </si>
  <si>
    <t>Malíkovice</t>
  </si>
  <si>
    <t>Přišimasy</t>
  </si>
  <si>
    <t>Schořov</t>
  </si>
  <si>
    <t>Velký Borek</t>
  </si>
  <si>
    <t>Krnsko</t>
  </si>
  <si>
    <t>Písková Lhota</t>
  </si>
  <si>
    <t>Slapy</t>
  </si>
  <si>
    <t>Modřovice</t>
  </si>
  <si>
    <t>Rpety</t>
  </si>
  <si>
    <t>Neprobylice</t>
  </si>
  <si>
    <t>Slavošov</t>
  </si>
  <si>
    <t>Veltrusy</t>
  </si>
  <si>
    <t>Kropáčova Vrutice</t>
  </si>
  <si>
    <t>Písty</t>
  </si>
  <si>
    <t>Nový Vestec</t>
  </si>
  <si>
    <t>Statenice</t>
  </si>
  <si>
    <t>Mokrovraty</t>
  </si>
  <si>
    <t>Ruda</t>
  </si>
  <si>
    <t>Mrač</t>
  </si>
  <si>
    <t>Skřipel</t>
  </si>
  <si>
    <t>Neuměřice</t>
  </si>
  <si>
    <t>Radovesnice I</t>
  </si>
  <si>
    <t>Soběšín</t>
  </si>
  <si>
    <t>Vidim</t>
  </si>
  <si>
    <t>Podmoky</t>
  </si>
  <si>
    <t>Středokluky</t>
  </si>
  <si>
    <t>Nalžovice</t>
  </si>
  <si>
    <t>Rynholec</t>
  </si>
  <si>
    <t>Načeradec</t>
  </si>
  <si>
    <t>Skuhrov</t>
  </si>
  <si>
    <t>Otvovice</t>
  </si>
  <si>
    <t>Radovesnice II</t>
  </si>
  <si>
    <t>Souňov</t>
  </si>
  <si>
    <t>Vojkovice</t>
  </si>
  <si>
    <t>Lhotky</t>
  </si>
  <si>
    <t>Přerov nad Labem</t>
  </si>
  <si>
    <t>Nupaky</t>
  </si>
  <si>
    <t>Svrkyně</t>
  </si>
  <si>
    <t>Narysov</t>
  </si>
  <si>
    <t>Řeřichy</t>
  </si>
  <si>
    <t>Nespeky</t>
  </si>
  <si>
    <t>Páleč</t>
  </si>
  <si>
    <t>Ratboř</t>
  </si>
  <si>
    <t>Staňkovice</t>
  </si>
  <si>
    <t>Vraňany</t>
  </si>
  <si>
    <t>Lipník</t>
  </si>
  <si>
    <t>Rožďalovice</t>
  </si>
  <si>
    <t>Oleška</t>
  </si>
  <si>
    <t>Štěchovice</t>
  </si>
  <si>
    <t>Nečín</t>
  </si>
  <si>
    <t>Senec</t>
  </si>
  <si>
    <t>Netvořice</t>
  </si>
  <si>
    <t>Stašov</t>
  </si>
  <si>
    <t>Pavlov</t>
  </si>
  <si>
    <t>Ratenice</t>
  </si>
  <si>
    <t>Starkoč</t>
  </si>
  <si>
    <t>Všestudy</t>
  </si>
  <si>
    <t>Loukov</t>
  </si>
  <si>
    <t>Sány</t>
  </si>
  <si>
    <t>Ondřejov</t>
  </si>
  <si>
    <t>Tachlovice</t>
  </si>
  <si>
    <t>Nedrahovice</t>
  </si>
  <si>
    <t>Senomaty</t>
  </si>
  <si>
    <t>Neustupov</t>
  </si>
  <si>
    <t>Suchomasty</t>
  </si>
  <si>
    <t>Pchery</t>
  </si>
  <si>
    <t>Rostoklaty</t>
  </si>
  <si>
    <t>Sudějov</t>
  </si>
  <si>
    <t>Vysoká</t>
  </si>
  <si>
    <t>Loukovec</t>
  </si>
  <si>
    <t>Seletice</t>
  </si>
  <si>
    <t>Oplany</t>
  </si>
  <si>
    <t>Trnová</t>
  </si>
  <si>
    <t>Nechvalice</t>
  </si>
  <si>
    <t>Skryje</t>
  </si>
  <si>
    <t>Neveklov</t>
  </si>
  <si>
    <t>Svatá</t>
  </si>
  <si>
    <t>Pletený Újezd</t>
  </si>
  <si>
    <t>Skvrňov</t>
  </si>
  <si>
    <t>Suchdol</t>
  </si>
  <si>
    <t>Zálezlice</t>
  </si>
  <si>
    <t>Luštěnice</t>
  </si>
  <si>
    <t>Semice</t>
  </si>
  <si>
    <t>Panenské Břežany</t>
  </si>
  <si>
    <t>Třebotov</t>
  </si>
  <si>
    <t>Nepomuk</t>
  </si>
  <si>
    <t>Slabce</t>
  </si>
  <si>
    <t>Olbramovice</t>
  </si>
  <si>
    <t>Svatý Jan pod Skalou</t>
  </si>
  <si>
    <t>Plchov</t>
  </si>
  <si>
    <t>Starý Kolín</t>
  </si>
  <si>
    <t>Svatý Mikuláš</t>
  </si>
  <si>
    <t>Zlončice</t>
  </si>
  <si>
    <t>Mečeříž</t>
  </si>
  <si>
    <t>Senice</t>
  </si>
  <si>
    <t>Pětihosty</t>
  </si>
  <si>
    <t>Tuchoměřice</t>
  </si>
  <si>
    <t>Nestrašovice</t>
  </si>
  <si>
    <t>Smilovice</t>
  </si>
  <si>
    <t>Ostrov</t>
  </si>
  <si>
    <t>Svinaře</t>
  </si>
  <si>
    <t>Podlešín</t>
  </si>
  <si>
    <t>Svojšice</t>
  </si>
  <si>
    <t>Šebestěnice</t>
  </si>
  <si>
    <t>Zlosyň</t>
  </si>
  <si>
    <t>Mohelnice nad Jizerou</t>
  </si>
  <si>
    <t>Sloveč</t>
  </si>
  <si>
    <t>Petříkov</t>
  </si>
  <si>
    <t>Tursko</t>
  </si>
  <si>
    <t>Nová Ves pod Pleší</t>
  </si>
  <si>
    <t>Srbeč</t>
  </si>
  <si>
    <t>Ostředek</t>
  </si>
  <si>
    <t>Poštovice</t>
  </si>
  <si>
    <t>Tatce</t>
  </si>
  <si>
    <t>Štipoklasy</t>
  </si>
  <si>
    <t>Želízy</t>
  </si>
  <si>
    <t>Sokoleč</t>
  </si>
  <si>
    <t>Podolanka</t>
  </si>
  <si>
    <t>Úholičky</t>
  </si>
  <si>
    <t>Nové Dvory</t>
  </si>
  <si>
    <t>Svojetín</t>
  </si>
  <si>
    <t>Pavlovice</t>
  </si>
  <si>
    <t>Tlustice</t>
  </si>
  <si>
    <t>Pozdeň</t>
  </si>
  <si>
    <t>Tismice</t>
  </si>
  <si>
    <t>Třebešice</t>
  </si>
  <si>
    <t>Stará Lysá</t>
  </si>
  <si>
    <t>Polerady</t>
  </si>
  <si>
    <t>Úhonice</t>
  </si>
  <si>
    <t>Nový Knín</t>
  </si>
  <si>
    <t>Sýkořice</t>
  </si>
  <si>
    <t>Petroupim</t>
  </si>
  <si>
    <t>Tmaň</t>
  </si>
  <si>
    <t>Přelíc</t>
  </si>
  <si>
    <t>Toušice</t>
  </si>
  <si>
    <t>Třebětín</t>
  </si>
  <si>
    <t>Nemyslovice</t>
  </si>
  <si>
    <t>Starý Vestec</t>
  </si>
  <si>
    <t>Popovičky</t>
  </si>
  <si>
    <t>Únětice</t>
  </si>
  <si>
    <t>Občov</t>
  </si>
  <si>
    <t>Šanov</t>
  </si>
  <si>
    <t>Popovice</t>
  </si>
  <si>
    <t>Točník</t>
  </si>
  <si>
    <t>Řisuty</t>
  </si>
  <si>
    <t>Třebovle</t>
  </si>
  <si>
    <t>Třebonín</t>
  </si>
  <si>
    <t>Nepřevázka</t>
  </si>
  <si>
    <t>Straky</t>
  </si>
  <si>
    <t>Prusice</t>
  </si>
  <si>
    <t>Velké Přílepy</t>
  </si>
  <si>
    <t>Obecnice</t>
  </si>
  <si>
    <t>Šípy</t>
  </si>
  <si>
    <t>Poříčí nad Sázavou</t>
  </si>
  <si>
    <t>Trubín</t>
  </si>
  <si>
    <t>Sazená</t>
  </si>
  <si>
    <t>Tři Dvory</t>
  </si>
  <si>
    <t>Neveklovice</t>
  </si>
  <si>
    <t>Stratov</t>
  </si>
  <si>
    <t>Předboj</t>
  </si>
  <si>
    <t>Obory</t>
  </si>
  <si>
    <t>Švihov</t>
  </si>
  <si>
    <t>Postupice</t>
  </si>
  <si>
    <t>Trubská</t>
  </si>
  <si>
    <t>Slatina</t>
  </si>
  <si>
    <t>Tuchoraz</t>
  </si>
  <si>
    <t>Úmonín</t>
  </si>
  <si>
    <t>Niměřice</t>
  </si>
  <si>
    <t>Třebestovice</t>
  </si>
  <si>
    <t>Přezletice</t>
  </si>
  <si>
    <t>Vonoklasy</t>
  </si>
  <si>
    <t>Obořiště</t>
  </si>
  <si>
    <t>Třeboc</t>
  </si>
  <si>
    <t>Pravonín</t>
  </si>
  <si>
    <t>Újezd</t>
  </si>
  <si>
    <t>Smečno</t>
  </si>
  <si>
    <t>Tuklaty</t>
  </si>
  <si>
    <t>Nová Telib</t>
  </si>
  <si>
    <t>Úmyslovice</t>
  </si>
  <si>
    <t>Radějovice</t>
  </si>
  <si>
    <t>Vrané nad Vltavou</t>
  </si>
  <si>
    <t>Ohrazenice</t>
  </si>
  <si>
    <t>Třtice</t>
  </si>
  <si>
    <t>Přestavlky u Čerčan</t>
  </si>
  <si>
    <t>Velký Chlumec</t>
  </si>
  <si>
    <t>Stehelčeves</t>
  </si>
  <si>
    <t>Týnec nad Labem</t>
  </si>
  <si>
    <t>Vavřinec</t>
  </si>
  <si>
    <t>Nová Ves u Bakova</t>
  </si>
  <si>
    <t>Velenice</t>
  </si>
  <si>
    <t>Radonice</t>
  </si>
  <si>
    <t>Všenory</t>
  </si>
  <si>
    <t>Osečany</t>
  </si>
  <si>
    <t>Václavy</t>
  </si>
  <si>
    <t>Psáře</t>
  </si>
  <si>
    <t>Vinařice</t>
  </si>
  <si>
    <t>Stradonice</t>
  </si>
  <si>
    <t>Uhlířská Lhota</t>
  </si>
  <si>
    <t>Vidice</t>
  </si>
  <si>
    <t>Obrubce</t>
  </si>
  <si>
    <t>Velenka</t>
  </si>
  <si>
    <t>Sedlec</t>
  </si>
  <si>
    <t>Zahořany</t>
  </si>
  <si>
    <t>Velká Buková</t>
  </si>
  <si>
    <t>Pyšely</t>
  </si>
  <si>
    <t>Vižina</t>
  </si>
  <si>
    <t>Studeněves</t>
  </si>
  <si>
    <t>Veletov</t>
  </si>
  <si>
    <t>Vinaře</t>
  </si>
  <si>
    <t>Obruby</t>
  </si>
  <si>
    <t>Senohraby</t>
  </si>
  <si>
    <t>Zbuzany</t>
  </si>
  <si>
    <t>Ouběnice</t>
  </si>
  <si>
    <t>Velká Chmelištná</t>
  </si>
  <si>
    <t>Rabyně</t>
  </si>
  <si>
    <t>Vráž</t>
  </si>
  <si>
    <t>Svárov</t>
  </si>
  <si>
    <t>Veltruby</t>
  </si>
  <si>
    <t>Vlačice</t>
  </si>
  <si>
    <t>Pěčice</t>
  </si>
  <si>
    <t>Vlkov pod Oškobrhem</t>
  </si>
  <si>
    <t>Sibřina</t>
  </si>
  <si>
    <t>Zlatníky-Hodkovice</t>
  </si>
  <si>
    <t>Pečice</t>
  </si>
  <si>
    <t>Všesulov</t>
  </si>
  <si>
    <t>Radošovice</t>
  </si>
  <si>
    <t>Všeradice</t>
  </si>
  <si>
    <t>Svinařov</t>
  </si>
  <si>
    <t>Vitice</t>
  </si>
  <si>
    <t>Vlastějovice</t>
  </si>
  <si>
    <t>Pětikozly</t>
  </si>
  <si>
    <t>Sluhy</t>
  </si>
  <si>
    <t>Zvole</t>
  </si>
  <si>
    <t>Rataje</t>
  </si>
  <si>
    <t>Šlapanice</t>
  </si>
  <si>
    <t>Volárna</t>
  </si>
  <si>
    <t>Vlkaneč</t>
  </si>
  <si>
    <t>Petkovy</t>
  </si>
  <si>
    <t>Vrbová Lhota</t>
  </si>
  <si>
    <t>Sluštice</t>
  </si>
  <si>
    <t>Pičín</t>
  </si>
  <si>
    <t>Zavidov</t>
  </si>
  <si>
    <t>Ratměřice</t>
  </si>
  <si>
    <t>Zadní Třebaň</t>
  </si>
  <si>
    <t>Třebichovice</t>
  </si>
  <si>
    <t>Vrátkov</t>
  </si>
  <si>
    <t>Vodranty</t>
  </si>
  <si>
    <t>Všechlapy</t>
  </si>
  <si>
    <t>Strančice</t>
  </si>
  <si>
    <t>Počaply</t>
  </si>
  <si>
    <t>Zbečno</t>
  </si>
  <si>
    <t>Řehenice</t>
  </si>
  <si>
    <t>Zaječov</t>
  </si>
  <si>
    <t>Třebíz</t>
  </si>
  <si>
    <t>Vrbčany</t>
  </si>
  <si>
    <t>Záboří nad Labem</t>
  </si>
  <si>
    <t>Plazy</t>
  </si>
  <si>
    <t>Vykáň</t>
  </si>
  <si>
    <t>Struhařov</t>
  </si>
  <si>
    <t>Počepice</t>
  </si>
  <si>
    <t>Žďár</t>
  </si>
  <si>
    <t>Řimovice</t>
  </si>
  <si>
    <t>Záluží</t>
  </si>
  <si>
    <t>Třebusice</t>
  </si>
  <si>
    <t>Zalešany</t>
  </si>
  <si>
    <t>Zbizuby</t>
  </si>
  <si>
    <t>Plužná</t>
  </si>
  <si>
    <t>Záhornice</t>
  </si>
  <si>
    <t>Stříbrná Skalice</t>
  </si>
  <si>
    <t>Podlesí</t>
  </si>
  <si>
    <t>Slověnice</t>
  </si>
  <si>
    <t>Železná</t>
  </si>
  <si>
    <t>Tuchlovice</t>
  </si>
  <si>
    <t>Zásmuky</t>
  </si>
  <si>
    <t>Zbýšov</t>
  </si>
  <si>
    <t>Prodašice</t>
  </si>
  <si>
    <t>Zbožíčko</t>
  </si>
  <si>
    <t>Sudovo Hlavno</t>
  </si>
  <si>
    <t>Prosenická Lhota</t>
  </si>
  <si>
    <t>Smilkov</t>
  </si>
  <si>
    <t>Tuřany</t>
  </si>
  <si>
    <t>Žabonosy</t>
  </si>
  <si>
    <t>Žáky</t>
  </si>
  <si>
    <t>Předměřice nad Jizerou</t>
  </si>
  <si>
    <t>Zvěřínek</t>
  </si>
  <si>
    <t>Sulice</t>
  </si>
  <si>
    <t>Příčovy</t>
  </si>
  <si>
    <t>Snět</t>
  </si>
  <si>
    <t>Uhy</t>
  </si>
  <si>
    <t>Ždánice</t>
  </si>
  <si>
    <t>Žehušice</t>
  </si>
  <si>
    <t>Přepeře</t>
  </si>
  <si>
    <t>Žitovlice</t>
  </si>
  <si>
    <t>Svémyslice</t>
  </si>
  <si>
    <t>Radětice</t>
  </si>
  <si>
    <t>Soběhrdy</t>
  </si>
  <si>
    <t>Velká Dobrá</t>
  </si>
  <si>
    <t>Žehuň</t>
  </si>
  <si>
    <t>Žleby</t>
  </si>
  <si>
    <t>Ptýrov</t>
  </si>
  <si>
    <t>Světice</t>
  </si>
  <si>
    <t>Radíč</t>
  </si>
  <si>
    <t>Soutice</t>
  </si>
  <si>
    <t>Velké Přítočno</t>
  </si>
  <si>
    <t>Žiželice</t>
  </si>
  <si>
    <t>Rabakov</t>
  </si>
  <si>
    <t>Svojetice</t>
  </si>
  <si>
    <t>Rosovice</t>
  </si>
  <si>
    <t>Stranný</t>
  </si>
  <si>
    <t>Rohatsko</t>
  </si>
  <si>
    <t>Rybníky</t>
  </si>
  <si>
    <t>Strojetice</t>
  </si>
  <si>
    <t>Vraný</t>
  </si>
  <si>
    <t>Rokytá</t>
  </si>
  <si>
    <t>Škvorec</t>
  </si>
  <si>
    <t>Sádek</t>
  </si>
  <si>
    <t>Vrbičany</t>
  </si>
  <si>
    <t>Rokytovec</t>
  </si>
  <si>
    <t>Štíhlice</t>
  </si>
  <si>
    <t>Sedlice</t>
  </si>
  <si>
    <t>Střezimíř</t>
  </si>
  <si>
    <t>Zájezd</t>
  </si>
  <si>
    <t>Řepov</t>
  </si>
  <si>
    <t>Tehov</t>
  </si>
  <si>
    <t>Smolotely</t>
  </si>
  <si>
    <t>Studený</t>
  </si>
  <si>
    <t>Zákolany</t>
  </si>
  <si>
    <t>Řitonice</t>
  </si>
  <si>
    <t>Tehovec</t>
  </si>
  <si>
    <t>Solenice</t>
  </si>
  <si>
    <t>Šetějovice</t>
  </si>
  <si>
    <t>Zichovec</t>
  </si>
  <si>
    <t>Veleň</t>
  </si>
  <si>
    <t>Stará Huť</t>
  </si>
  <si>
    <t>Zlonice</t>
  </si>
  <si>
    <t>Semčice</t>
  </si>
  <si>
    <t>Veliká Ves</t>
  </si>
  <si>
    <t>Starosedlský Hrádek</t>
  </si>
  <si>
    <t>Teplýšovice</t>
  </si>
  <si>
    <t>Zvoleněves</t>
  </si>
  <si>
    <t>Sezemice</t>
  </si>
  <si>
    <t>Velké Popovice</t>
  </si>
  <si>
    <t>Suchodol</t>
  </si>
  <si>
    <t>Tichonice</t>
  </si>
  <si>
    <t>Želenice</t>
  </si>
  <si>
    <t>Skalsko</t>
  </si>
  <si>
    <t>Větrušice</t>
  </si>
  <si>
    <t>Svaté Pole</t>
  </si>
  <si>
    <t>Tisem</t>
  </si>
  <si>
    <t>Žilina</t>
  </si>
  <si>
    <t>Skorkov</t>
  </si>
  <si>
    <t>Vlkančice</t>
  </si>
  <si>
    <t>Svatý Jan</t>
  </si>
  <si>
    <t>Tomice</t>
  </si>
  <si>
    <t>Žižice</t>
  </si>
  <si>
    <t>Vodochody</t>
  </si>
  <si>
    <t>Trhový Štěpánov</t>
  </si>
  <si>
    <t>Sojovice</t>
  </si>
  <si>
    <t>Štětkovice</t>
  </si>
  <si>
    <t>Sovínky</t>
  </si>
  <si>
    <t>Vyšehořovice</t>
  </si>
  <si>
    <t>Těchařovice</t>
  </si>
  <si>
    <t>Václavice</t>
  </si>
  <si>
    <t>Strašnov</t>
  </si>
  <si>
    <t>Výžerky</t>
  </si>
  <si>
    <t>Tochovice</t>
  </si>
  <si>
    <t>Strážiště</t>
  </si>
  <si>
    <t>Vyžlovka</t>
  </si>
  <si>
    <t>Trhové Dušníky</t>
  </si>
  <si>
    <t>Vodslivy</t>
  </si>
  <si>
    <t>Strenice</t>
  </si>
  <si>
    <t>Zápy</t>
  </si>
  <si>
    <t>Třebsko</t>
  </si>
  <si>
    <t>Vojkov</t>
  </si>
  <si>
    <t>Sudoměř</t>
  </si>
  <si>
    <t>Záryby</t>
  </si>
  <si>
    <t>Tušovice</t>
  </si>
  <si>
    <t>Vracovice</t>
  </si>
  <si>
    <t>Zdiby</t>
  </si>
  <si>
    <t>Velká Lečice</t>
  </si>
  <si>
    <t>Vranov</t>
  </si>
  <si>
    <t>Tuřice</t>
  </si>
  <si>
    <t>Zeleneč</t>
  </si>
  <si>
    <t>Věšín</t>
  </si>
  <si>
    <t>Vrchotovy Janovice</t>
  </si>
  <si>
    <t>Ujkovice</t>
  </si>
  <si>
    <t>Zlatá</t>
  </si>
  <si>
    <t>Višňová</t>
  </si>
  <si>
    <t>Velké Všelisy</t>
  </si>
  <si>
    <t>Zlonín</t>
  </si>
  <si>
    <t>Volenice</t>
  </si>
  <si>
    <t>Veselice</t>
  </si>
  <si>
    <t>Zvánovice</t>
  </si>
  <si>
    <t>Voznice</t>
  </si>
  <si>
    <t>Xaverov</t>
  </si>
  <si>
    <t>Vrančice</t>
  </si>
  <si>
    <t>Zdislavice</t>
  </si>
  <si>
    <t>Vinec</t>
  </si>
  <si>
    <t>Vranovice</t>
  </si>
  <si>
    <t>Zvěstov</t>
  </si>
  <si>
    <t>Vlkava</t>
  </si>
  <si>
    <t>Vševily</t>
  </si>
  <si>
    <t>Vrátno</t>
  </si>
  <si>
    <t>Vysoká u Příbramě</t>
  </si>
  <si>
    <t>Všejany</t>
  </si>
  <si>
    <t>Vysoký Chlumec</t>
  </si>
  <si>
    <t>Zdětín</t>
  </si>
  <si>
    <t>Zalužany</t>
  </si>
  <si>
    <t>Zbenice</t>
  </si>
  <si>
    <t>Žerčice</t>
  </si>
  <si>
    <t>Zduchovice</t>
  </si>
  <si>
    <t>Židněves</t>
  </si>
  <si>
    <t>Županovice</t>
  </si>
  <si>
    <t>Benešov nad Ploučnicí</t>
  </si>
  <si>
    <t>Bohušovice nad Ohří</t>
  </si>
  <si>
    <t>Kryry</t>
  </si>
  <si>
    <t>Horní Jiřetín</t>
  </si>
  <si>
    <t>Bílina</t>
  </si>
  <si>
    <t>Chabařovice</t>
  </si>
  <si>
    <t>Česká Kamenice</t>
  </si>
  <si>
    <t>Jirkov</t>
  </si>
  <si>
    <t>Budyně nad Ohří</t>
  </si>
  <si>
    <t>Litvínov</t>
  </si>
  <si>
    <t>Dubí</t>
  </si>
  <si>
    <t>Chlumec</t>
  </si>
  <si>
    <t>Kadaň</t>
  </si>
  <si>
    <t>Hoštka</t>
  </si>
  <si>
    <t>Peruc</t>
  </si>
  <si>
    <t>Lom</t>
  </si>
  <si>
    <t>Duchcov</t>
  </si>
  <si>
    <t>Libouchec</t>
  </si>
  <si>
    <t>Dolní Poustevna</t>
  </si>
  <si>
    <t>Klášterec nad Ohří</t>
  </si>
  <si>
    <t>Liběšice</t>
  </si>
  <si>
    <t>Podbořany</t>
  </si>
  <si>
    <t>Meziboří</t>
  </si>
  <si>
    <t>Hrob</t>
  </si>
  <si>
    <t>Povrly</t>
  </si>
  <si>
    <t>Jílové</t>
  </si>
  <si>
    <t>Vejprty</t>
  </si>
  <si>
    <t>Libochovice</t>
  </si>
  <si>
    <t>Postoloprty</t>
  </si>
  <si>
    <t>Košťany</t>
  </si>
  <si>
    <t>Trmice</t>
  </si>
  <si>
    <t>Jiříkov</t>
  </si>
  <si>
    <t>Žatec</t>
  </si>
  <si>
    <t>Obrnice</t>
  </si>
  <si>
    <t>Krupka</t>
  </si>
  <si>
    <t>Krásná Lípa</t>
  </si>
  <si>
    <t>Bílence</t>
  </si>
  <si>
    <t>Lovosice</t>
  </si>
  <si>
    <t>Novosedlice</t>
  </si>
  <si>
    <t>Velké Březno</t>
  </si>
  <si>
    <t>Mikulášovice</t>
  </si>
  <si>
    <t>Blatno</t>
  </si>
  <si>
    <t>Mšené-Lázně</t>
  </si>
  <si>
    <t>Bitozeves</t>
  </si>
  <si>
    <t>Bečov</t>
  </si>
  <si>
    <t>Rumburk</t>
  </si>
  <si>
    <t>Boleboř</t>
  </si>
  <si>
    <t>Roudnice nad labem</t>
  </si>
  <si>
    <t>Proboštov</t>
  </si>
  <si>
    <t>Dolní Zálezly</t>
  </si>
  <si>
    <t>Šluknov</t>
  </si>
  <si>
    <t>Štětí</t>
  </si>
  <si>
    <t>Blažim</t>
  </si>
  <si>
    <t>Braňany</t>
  </si>
  <si>
    <t>Habrovany</t>
  </si>
  <si>
    <t>Varnsdorf</t>
  </si>
  <si>
    <t>Černovice</t>
  </si>
  <si>
    <t>Terezín</t>
  </si>
  <si>
    <t>Blšany</t>
  </si>
  <si>
    <t>Brandov</t>
  </si>
  <si>
    <t>Homole u Panny</t>
  </si>
  <si>
    <t>Velký Šenov</t>
  </si>
  <si>
    <t>Domašín</t>
  </si>
  <si>
    <t>Třebenice</t>
  </si>
  <si>
    <t>Blšany u Loun</t>
  </si>
  <si>
    <t>Český Jiřetín</t>
  </si>
  <si>
    <t>Bořislav</t>
  </si>
  <si>
    <t>Chuderov</t>
  </si>
  <si>
    <t>Droužkovice</t>
  </si>
  <si>
    <t>Úštěk</t>
  </si>
  <si>
    <t>Brodec</t>
  </si>
  <si>
    <t>Havraň</t>
  </si>
  <si>
    <t>Bystřany</t>
  </si>
  <si>
    <t>Malé Březno</t>
  </si>
  <si>
    <t>Arnoltice</t>
  </si>
  <si>
    <t>Hora Svatého Šebestiána</t>
  </si>
  <si>
    <t>Břvany</t>
  </si>
  <si>
    <t>Hora Svaté Kateřiny</t>
  </si>
  <si>
    <t>Bžany</t>
  </si>
  <si>
    <t>Malečov</t>
  </si>
  <si>
    <t>Bynovec</t>
  </si>
  <si>
    <t>Hrušovany</t>
  </si>
  <si>
    <t>Bechlín</t>
  </si>
  <si>
    <t>Cítoliby</t>
  </si>
  <si>
    <t>Klíny</t>
  </si>
  <si>
    <t>Háj u Duchcova</t>
  </si>
  <si>
    <t>Dobkovice</t>
  </si>
  <si>
    <t>Chbany</t>
  </si>
  <si>
    <t xml:space="preserve">Brňany </t>
  </si>
  <si>
    <t>Čeradice</t>
  </si>
  <si>
    <t>Korozluky</t>
  </si>
  <si>
    <t>Přestanov</t>
  </si>
  <si>
    <t>Dobrná</t>
  </si>
  <si>
    <t>Kalek</t>
  </si>
  <si>
    <t>Brozany nad Ohří</t>
  </si>
  <si>
    <t>Lišnice</t>
  </si>
  <si>
    <t>Hrobčice</t>
  </si>
  <si>
    <t>Ryjice</t>
  </si>
  <si>
    <t>Dolní Habartice</t>
  </si>
  <si>
    <t>Kovářská</t>
  </si>
  <si>
    <t>Brzánky</t>
  </si>
  <si>
    <t>Deštnice</t>
  </si>
  <si>
    <t>Louka u Litvínova</t>
  </si>
  <si>
    <t>Jeníkov</t>
  </si>
  <si>
    <t>Řehlovice</t>
  </si>
  <si>
    <t>Dolní Podluží</t>
  </si>
  <si>
    <t>Kryštofovy Hamry</t>
  </si>
  <si>
    <t>Bříza</t>
  </si>
  <si>
    <t>Dobroměřice</t>
  </si>
  <si>
    <t>Lužice</t>
  </si>
  <si>
    <t>Stebno</t>
  </si>
  <si>
    <t>Doubice</t>
  </si>
  <si>
    <t>Křimov</t>
  </si>
  <si>
    <t>Býčkovic e</t>
  </si>
  <si>
    <t>Domoušice</t>
  </si>
  <si>
    <t>Kostomlaty pod Milešovkou</t>
  </si>
  <si>
    <t>Tašov</t>
  </si>
  <si>
    <t>Františkov nad Ploučnicí</t>
  </si>
  <si>
    <t>Libědice</t>
  </si>
  <si>
    <t>Ctiněves</t>
  </si>
  <si>
    <t>Holedeč</t>
  </si>
  <si>
    <t>Mariánské Radčice</t>
  </si>
  <si>
    <t>Lahošť</t>
  </si>
  <si>
    <t>Telnice</t>
  </si>
  <si>
    <t>Heřmanov</t>
  </si>
  <si>
    <t>Loučná pod Klínovcem</t>
  </si>
  <si>
    <t>Černěves</t>
  </si>
  <si>
    <t>Hříškov</t>
  </si>
  <si>
    <t>Nová Ves v Horách</t>
  </si>
  <si>
    <t>Ledvice</t>
  </si>
  <si>
    <t>Tisá</t>
  </si>
  <si>
    <t>Horní Habartice</t>
  </si>
  <si>
    <t>Černiv</t>
  </si>
  <si>
    <t>Hřivice</t>
  </si>
  <si>
    <t>Patokryje</t>
  </si>
  <si>
    <t>Lukov</t>
  </si>
  <si>
    <t>Velké Chvojno</t>
  </si>
  <si>
    <t>Horní Podluží</t>
  </si>
  <si>
    <t>Mašťov</t>
  </si>
  <si>
    <t>Černouček</t>
  </si>
  <si>
    <t>Chlumčany</t>
  </si>
  <si>
    <t>Měrunice</t>
  </si>
  <si>
    <t>Zubrnice</t>
  </si>
  <si>
    <t>Hřensko</t>
  </si>
  <si>
    <t>Měděnec</t>
  </si>
  <si>
    <t>Čížkovice</t>
  </si>
  <si>
    <t>Chožov</t>
  </si>
  <si>
    <t>Skršín</t>
  </si>
  <si>
    <t>Mikulov</t>
  </si>
  <si>
    <t>Huntířov</t>
  </si>
  <si>
    <t>Místo</t>
  </si>
  <si>
    <t>Děčany</t>
  </si>
  <si>
    <t>Chraberce</t>
  </si>
  <si>
    <t>Volevčice</t>
  </si>
  <si>
    <t>Modlany</t>
  </si>
  <si>
    <t>Chřibská</t>
  </si>
  <si>
    <t>Nezabylice</t>
  </si>
  <si>
    <t>Dlažkovice</t>
  </si>
  <si>
    <t>Jimlín</t>
  </si>
  <si>
    <t>Moldava</t>
  </si>
  <si>
    <t>Okounov</t>
  </si>
  <si>
    <t>Dobříň</t>
  </si>
  <si>
    <t>Koštice</t>
  </si>
  <si>
    <t>Ohníč</t>
  </si>
  <si>
    <t>Janská</t>
  </si>
  <si>
    <t>Otvice</t>
  </si>
  <si>
    <t>Doksany</t>
  </si>
  <si>
    <t>Kozly</t>
  </si>
  <si>
    <t>Rtyně nad Bílinou</t>
  </si>
  <si>
    <t>Jetřichovice</t>
  </si>
  <si>
    <t>Pernštejn</t>
  </si>
  <si>
    <t>Dolánky nad Ohří</t>
  </si>
  <si>
    <t>Krásný Dvůr</t>
  </si>
  <si>
    <t>Srbice</t>
  </si>
  <si>
    <t>Jiřetín pod Jedlovou</t>
  </si>
  <si>
    <t>Pesvice</t>
  </si>
  <si>
    <t>Drahobuz</t>
  </si>
  <si>
    <t>Lenešice</t>
  </si>
  <si>
    <t>Světec</t>
  </si>
  <si>
    <t>Kámen</t>
  </si>
  <si>
    <t>Pětipsy</t>
  </si>
  <si>
    <t>Dušníky</t>
  </si>
  <si>
    <t>Libčeves</t>
  </si>
  <si>
    <t>Újezdeček</t>
  </si>
  <si>
    <t>Kunratice</t>
  </si>
  <si>
    <t>Račetice</t>
  </si>
  <si>
    <t>Evaň</t>
  </si>
  <si>
    <t>Zabrušany</t>
  </si>
  <si>
    <t>Kytlice</t>
  </si>
  <si>
    <t>Hlinná</t>
  </si>
  <si>
    <t>Libočany</t>
  </si>
  <si>
    <t>Žalany</t>
  </si>
  <si>
    <t>Labská Stáň</t>
  </si>
  <si>
    <t>Rokle</t>
  </si>
  <si>
    <t>Horní Beřkovice</t>
  </si>
  <si>
    <t>Libořice</t>
  </si>
  <si>
    <t>Žim</t>
  </si>
  <si>
    <t>Lipová</t>
  </si>
  <si>
    <t>Spořice</t>
  </si>
  <si>
    <t>Horní Řepčice</t>
  </si>
  <si>
    <t>Lipno</t>
  </si>
  <si>
    <t>Lobendava</t>
  </si>
  <si>
    <t>Strupčice</t>
  </si>
  <si>
    <t>Hrobce</t>
  </si>
  <si>
    <t>Ludvíkovice</t>
  </si>
  <si>
    <t>Údlice</t>
  </si>
  <si>
    <t>Chodouny</t>
  </si>
  <si>
    <t>Líšťany</t>
  </si>
  <si>
    <t>Malá Veleň</t>
  </si>
  <si>
    <t>Chodovlice</t>
  </si>
  <si>
    <t>Lubenec</t>
  </si>
  <si>
    <t>Malšovice</t>
  </si>
  <si>
    <t>Vilémov</t>
  </si>
  <si>
    <t>Chotěšov</t>
  </si>
  <si>
    <t>Měcholupy</t>
  </si>
  <si>
    <t>Vrksmaň</t>
  </si>
  <si>
    <t>Chotiměř</t>
  </si>
  <si>
    <t>Nepomyšl</t>
  </si>
  <si>
    <t>Merboltice</t>
  </si>
  <si>
    <t>Všehrdy</t>
  </si>
  <si>
    <t>Chotiněves</t>
  </si>
  <si>
    <t>Růžová</t>
  </si>
  <si>
    <t>Chudoslavice</t>
  </si>
  <si>
    <t>Nové Sedlo</t>
  </si>
  <si>
    <t>Rybniště</t>
  </si>
  <si>
    <t>Výsluní</t>
  </si>
  <si>
    <t>Jenčice</t>
  </si>
  <si>
    <t>Obora</t>
  </si>
  <si>
    <t>Srbská Kamenice</t>
  </si>
  <si>
    <t>Vysoká Pec</t>
  </si>
  <si>
    <t>Kamýk</t>
  </si>
  <si>
    <t>Očihov</t>
  </si>
  <si>
    <t>Staré Křečany</t>
  </si>
  <si>
    <t>Keblice</t>
  </si>
  <si>
    <t>Starý Šachov</t>
  </si>
  <si>
    <t>Klapý</t>
  </si>
  <si>
    <t>Panenský Týnec</t>
  </si>
  <si>
    <t>Kleneč</t>
  </si>
  <si>
    <t>Petrohrad</t>
  </si>
  <si>
    <t>Valkeřice</t>
  </si>
  <si>
    <t>Kostomlaty pod Řípem</t>
  </si>
  <si>
    <t>Pnětluky</t>
  </si>
  <si>
    <t>Velká Bukovina</t>
  </si>
  <si>
    <t>Krabčice</t>
  </si>
  <si>
    <t>Počedělice</t>
  </si>
  <si>
    <t>Verneřice</t>
  </si>
  <si>
    <t>Křesín</t>
  </si>
  <si>
    <t>Podbořanský Rohozec</t>
  </si>
  <si>
    <t>Veselé</t>
  </si>
  <si>
    <t>Křešice</t>
  </si>
  <si>
    <t>Raná</t>
  </si>
  <si>
    <t>Kyškovice</t>
  </si>
  <si>
    <t>Ročov</t>
  </si>
  <si>
    <t>Levín</t>
  </si>
  <si>
    <t>Slavětín</t>
  </si>
  <si>
    <t>Lhotka nad Labem</t>
  </si>
  <si>
    <t>Smolnice</t>
  </si>
  <si>
    <t>Libkovice pod Řípem</t>
  </si>
  <si>
    <t>Libochovany</t>
  </si>
  <si>
    <t>Toužetín</t>
  </si>
  <si>
    <t>Libotenice</t>
  </si>
  <si>
    <t>Tuchořice</t>
  </si>
  <si>
    <t>Lkáň</t>
  </si>
  <si>
    <t>Uherce</t>
  </si>
  <si>
    <t>Lovečkovice</t>
  </si>
  <si>
    <t>Velemyšleves</t>
  </si>
  <si>
    <t>Lukavec</t>
  </si>
  <si>
    <t>Velteže</t>
  </si>
  <si>
    <t>Malé Žernoseky</t>
  </si>
  <si>
    <t>Malíč</t>
  </si>
  <si>
    <t>Vrbno nad Lesy</t>
  </si>
  <si>
    <t>Martiněves</t>
  </si>
  <si>
    <t>Vroutek</t>
  </si>
  <si>
    <t>Michalovice</t>
  </si>
  <si>
    <t>Vršovice</t>
  </si>
  <si>
    <t>Miřejovice</t>
  </si>
  <si>
    <t>Výškov</t>
  </si>
  <si>
    <t>Mlékojedy</t>
  </si>
  <si>
    <t>Zálužice</t>
  </si>
  <si>
    <t>Mneteš</t>
  </si>
  <si>
    <t>Zbrašín</t>
  </si>
  <si>
    <t>Želkovice</t>
  </si>
  <si>
    <t>Oleško</t>
  </si>
  <si>
    <t>Žerotín</t>
  </si>
  <si>
    <t>Píšťany</t>
  </si>
  <si>
    <t>Ploskovice</t>
  </si>
  <si>
    <t>Podsedice</t>
  </si>
  <si>
    <t>Prackovice nad Labem</t>
  </si>
  <si>
    <t>Přestavlky</t>
  </si>
  <si>
    <t>Račiněves</t>
  </si>
  <si>
    <t>Radovesice</t>
  </si>
  <si>
    <t>Rochov</t>
  </si>
  <si>
    <t>Siřejovice</t>
  </si>
  <si>
    <t>Snědovice</t>
  </si>
  <si>
    <t>Straškov-Vodochody</t>
  </si>
  <si>
    <t>Sulejovice</t>
  </si>
  <si>
    <t>Travčice</t>
  </si>
  <si>
    <t>Trnovany</t>
  </si>
  <si>
    <t>Třebívlice</t>
  </si>
  <si>
    <t>Třebušín</t>
  </si>
  <si>
    <t>Úpohlavy</t>
  </si>
  <si>
    <t>Vědomice</t>
  </si>
  <si>
    <t>Velemín</t>
  </si>
  <si>
    <t>Velké Žernoseky</t>
  </si>
  <si>
    <t>Vchynice</t>
  </si>
  <si>
    <t>Vlastislav</t>
  </si>
  <si>
    <t>Vražkov</t>
  </si>
  <si>
    <t>Vrutice</t>
  </si>
  <si>
    <t>Žabovřesky nad Ohří</t>
  </si>
  <si>
    <t>Žalhostice</t>
  </si>
  <si>
    <t>Žitenice</t>
  </si>
  <si>
    <t>Brno</t>
  </si>
  <si>
    <t>Bílovice nad Svitavou</t>
  </si>
  <si>
    <t>Bzenec</t>
  </si>
  <si>
    <t>Bučovice</t>
  </si>
  <si>
    <t>Dolní Kounice</t>
  </si>
  <si>
    <t>Hustopeče</t>
  </si>
  <si>
    <t>Drnovice</t>
  </si>
  <si>
    <t>Hrušovany nad Jevišovkou</t>
  </si>
  <si>
    <t>Boskovice</t>
  </si>
  <si>
    <t>Hrušovany u Brna</t>
  </si>
  <si>
    <t>Klobouky u Brna</t>
  </si>
  <si>
    <t>Dolní Bojanovice</t>
  </si>
  <si>
    <t>Ivanovice na Hané</t>
  </si>
  <si>
    <t>Miroslav</t>
  </si>
  <si>
    <t>Jedovnice</t>
  </si>
  <si>
    <t>Ivančice</t>
  </si>
  <si>
    <t>Lanžhot</t>
  </si>
  <si>
    <t>Dubňany</t>
  </si>
  <si>
    <t>Rousínov</t>
  </si>
  <si>
    <t>Moravský Krumlov</t>
  </si>
  <si>
    <t>Kunštát</t>
  </si>
  <si>
    <t>Kuřim</t>
  </si>
  <si>
    <t>Slavkov u Brna</t>
  </si>
  <si>
    <t>Letovice</t>
  </si>
  <si>
    <t>Modřice</t>
  </si>
  <si>
    <t>Moravská Nová Ves</t>
  </si>
  <si>
    <t>Kyjov</t>
  </si>
  <si>
    <t>Rájec-Jestřebí</t>
  </si>
  <si>
    <t>Mokrá-Horákov</t>
  </si>
  <si>
    <t>Podivín</t>
  </si>
  <si>
    <t>Bantice</t>
  </si>
  <si>
    <t>Velké Opatovice</t>
  </si>
  <si>
    <t>Moravany</t>
  </si>
  <si>
    <t>Valtice</t>
  </si>
  <si>
    <t>Mutěnice</t>
  </si>
  <si>
    <t>Bohaté Málkovice</t>
  </si>
  <si>
    <t>Běhařovice</t>
  </si>
  <si>
    <t>Ořechov</t>
  </si>
  <si>
    <t>Velké Bílovice</t>
  </si>
  <si>
    <t>Ratíškovice</t>
  </si>
  <si>
    <t>Bohdalice-Pavlovice</t>
  </si>
  <si>
    <t>Bezkov</t>
  </si>
  <si>
    <t>Bedřichov</t>
  </si>
  <si>
    <t>Oslavany</t>
  </si>
  <si>
    <t>Velké Pavlovice</t>
  </si>
  <si>
    <t>Rohatec</t>
  </si>
  <si>
    <t>Bošovice</t>
  </si>
  <si>
    <t>Bítov</t>
  </si>
  <si>
    <t>Pohořelice</t>
  </si>
  <si>
    <t>Strážnice</t>
  </si>
  <si>
    <t>Brankovice</t>
  </si>
  <si>
    <t>Blanné</t>
  </si>
  <si>
    <t>Borotín</t>
  </si>
  <si>
    <t>Rajhrad</t>
  </si>
  <si>
    <t>Bavory</t>
  </si>
  <si>
    <t>Svatobořice-Mistřín</t>
  </si>
  <si>
    <t>Blížkovice</t>
  </si>
  <si>
    <t>Bořitov</t>
  </si>
  <si>
    <t>Rosice</t>
  </si>
  <si>
    <t>Boleradice</t>
  </si>
  <si>
    <t>Velká nad Veličkou</t>
  </si>
  <si>
    <t>Dětkovice</t>
  </si>
  <si>
    <t>Bohutice</t>
  </si>
  <si>
    <t>Brťov-Jeneč</t>
  </si>
  <si>
    <t>Sokolnice</t>
  </si>
  <si>
    <t>Borkovany</t>
  </si>
  <si>
    <t>Veselí nad Moravou</t>
  </si>
  <si>
    <t>Dobročkovice</t>
  </si>
  <si>
    <t>Bukovina</t>
  </si>
  <si>
    <t>Střelice</t>
  </si>
  <si>
    <t>Bořetice</t>
  </si>
  <si>
    <t>Vnorovy</t>
  </si>
  <si>
    <t>Dražovice</t>
  </si>
  <si>
    <t>Bukovinka</t>
  </si>
  <si>
    <t>Brod nad Dyjí</t>
  </si>
  <si>
    <t>Vracov</t>
  </si>
  <si>
    <t>Drysice</t>
  </si>
  <si>
    <t>Boskovštejn</t>
  </si>
  <si>
    <t>Býkovice</t>
  </si>
  <si>
    <t>Tišnov</t>
  </si>
  <si>
    <t>Brumovice</t>
  </si>
  <si>
    <t>Božice</t>
  </si>
  <si>
    <t>Cetkovice</t>
  </si>
  <si>
    <t>Újezd u Brna</t>
  </si>
  <si>
    <t>Heršpice</t>
  </si>
  <si>
    <t>Crhov</t>
  </si>
  <si>
    <t>Veverská Bítýška</t>
  </si>
  <si>
    <t>Bulhary</t>
  </si>
  <si>
    <t>Archlebov</t>
  </si>
  <si>
    <t>Hlubočany</t>
  </si>
  <si>
    <t>Citonice</t>
  </si>
  <si>
    <t>Diváky</t>
  </si>
  <si>
    <t>Blatnice pod Svatým Antonínkem</t>
  </si>
  <si>
    <t>Hodějice</t>
  </si>
  <si>
    <t>Ctidružice</t>
  </si>
  <si>
    <t>Zastávka</t>
  </si>
  <si>
    <t>Dobré Pole</t>
  </si>
  <si>
    <t>Blatnička</t>
  </si>
  <si>
    <t>Deštná</t>
  </si>
  <si>
    <t>Dolní Dunajovice</t>
  </si>
  <si>
    <t>Hostěrádky-Rešov</t>
  </si>
  <si>
    <t>Čermákovice</t>
  </si>
  <si>
    <t>Židlochovice</t>
  </si>
  <si>
    <t>Dolní Věstonice</t>
  </si>
  <si>
    <t>Čejč</t>
  </si>
  <si>
    <t>Hoštice-Heroltice</t>
  </si>
  <si>
    <t>Černín</t>
  </si>
  <si>
    <t>Doubravice nad Svitavou</t>
  </si>
  <si>
    <t>Drnholec</t>
  </si>
  <si>
    <t>Čeložnice</t>
  </si>
  <si>
    <t>Hrušky</t>
  </si>
  <si>
    <t>Damnice</t>
  </si>
  <si>
    <t>Babice nad Svitavou</t>
  </si>
  <si>
    <t>Hlohovec</t>
  </si>
  <si>
    <t>Dambořice</t>
  </si>
  <si>
    <t>Hvězdlice</t>
  </si>
  <si>
    <t>Dobelice</t>
  </si>
  <si>
    <t>Habrůvka</t>
  </si>
  <si>
    <t>Babice u Rosic</t>
  </si>
  <si>
    <t>Horní Bojanovice</t>
  </si>
  <si>
    <t>Domanín</t>
  </si>
  <si>
    <t>Dobřínsko</t>
  </si>
  <si>
    <t>Horní Věstonice</t>
  </si>
  <si>
    <t>Dražůvky</t>
  </si>
  <si>
    <t>Ježkovice</t>
  </si>
  <si>
    <t>Dolenice</t>
  </si>
  <si>
    <t>Holštejn</t>
  </si>
  <si>
    <t>Biskoupky</t>
  </si>
  <si>
    <t>Hovorany</t>
  </si>
  <si>
    <t>Kobeřice u Brna</t>
  </si>
  <si>
    <t>Dolní Dubňany</t>
  </si>
  <si>
    <t>Horní Poříčí</t>
  </si>
  <si>
    <t>Blažovice</t>
  </si>
  <si>
    <t>Jevišovka</t>
  </si>
  <si>
    <t>Hroznová Lhota</t>
  </si>
  <si>
    <t>Kojátky</t>
  </si>
  <si>
    <t>Dyjákovice</t>
  </si>
  <si>
    <t>Horní Smržov</t>
  </si>
  <si>
    <t>Blučina</t>
  </si>
  <si>
    <t>Kašnice</t>
  </si>
  <si>
    <t>Hrubá Vrbka</t>
  </si>
  <si>
    <t>Komořany</t>
  </si>
  <si>
    <t>Dyjákovičky</t>
  </si>
  <si>
    <t>Chrudichromy</t>
  </si>
  <si>
    <t>Borač</t>
  </si>
  <si>
    <t>Klentnice</t>
  </si>
  <si>
    <t>Hýsly</t>
  </si>
  <si>
    <t>Kozlany</t>
  </si>
  <si>
    <t>Dyje</t>
  </si>
  <si>
    <t>Jabloňany</t>
  </si>
  <si>
    <t>Borovník</t>
  </si>
  <si>
    <t>Kobylí</t>
  </si>
  <si>
    <t>Kožušice</t>
  </si>
  <si>
    <t>Džbánice</t>
  </si>
  <si>
    <t>Braníškov</t>
  </si>
  <si>
    <t>Kostice</t>
  </si>
  <si>
    <t>Ježov</t>
  </si>
  <si>
    <t>Krásensko</t>
  </si>
  <si>
    <t>Grešlové Mýto</t>
  </si>
  <si>
    <t>Knínice</t>
  </si>
  <si>
    <t>Branišovice</t>
  </si>
  <si>
    <t>Krumvíř</t>
  </si>
  <si>
    <t>Josefov</t>
  </si>
  <si>
    <t>Křenovice</t>
  </si>
  <si>
    <t>Havraníky</t>
  </si>
  <si>
    <t>Kořenec</t>
  </si>
  <si>
    <t>Křepice</t>
  </si>
  <si>
    <t>Karlín</t>
  </si>
  <si>
    <t>Křižanovice</t>
  </si>
  <si>
    <t>Hevlín</t>
  </si>
  <si>
    <t>Kotvrdovice</t>
  </si>
  <si>
    <t>Brumov</t>
  </si>
  <si>
    <t>Kurdějov</t>
  </si>
  <si>
    <t>Kelčany</t>
  </si>
  <si>
    <t>Křižanovice u Vyškova</t>
  </si>
  <si>
    <t>Hluboké Mašůvky</t>
  </si>
  <si>
    <t>Kozárov</t>
  </si>
  <si>
    <t>Březina (dříve okres Blansko)</t>
  </si>
  <si>
    <t>Ladná</t>
  </si>
  <si>
    <t>Kněždub</t>
  </si>
  <si>
    <t>Kučerov</t>
  </si>
  <si>
    <t>Hnanice</t>
  </si>
  <si>
    <t>Krasová</t>
  </si>
  <si>
    <t>Březina (dříve okres Tišnov)</t>
  </si>
  <si>
    <t>Lednice</t>
  </si>
  <si>
    <t>Letonice</t>
  </si>
  <si>
    <t>Hodonice</t>
  </si>
  <si>
    <t>Krhov</t>
  </si>
  <si>
    <t>Kozojídky</t>
  </si>
  <si>
    <t>Lovčičky</t>
  </si>
  <si>
    <t>Horní Břečkov</t>
  </si>
  <si>
    <t>Křetín</t>
  </si>
  <si>
    <t>Moravský Žižkov</t>
  </si>
  <si>
    <t>Kuželov</t>
  </si>
  <si>
    <t>Luleč</t>
  </si>
  <si>
    <t>Horní Dubňany</t>
  </si>
  <si>
    <t>Křtěnov</t>
  </si>
  <si>
    <t>Čebín</t>
  </si>
  <si>
    <t>Morkůvky</t>
  </si>
  <si>
    <t>Labuty</t>
  </si>
  <si>
    <t>Lysovice</t>
  </si>
  <si>
    <t>Horní Dunajovice</t>
  </si>
  <si>
    <t>Křtiny</t>
  </si>
  <si>
    <t>Černvír</t>
  </si>
  <si>
    <t>Němčičky</t>
  </si>
  <si>
    <t>Lipov</t>
  </si>
  <si>
    <t>Malínky</t>
  </si>
  <si>
    <t>Horní Kounice</t>
  </si>
  <si>
    <t>Kulířov</t>
  </si>
  <si>
    <t>Česká</t>
  </si>
  <si>
    <t>Nikolčice</t>
  </si>
  <si>
    <t>Louka</t>
  </si>
  <si>
    <t>Medlovice</t>
  </si>
  <si>
    <t>Hostěradice</t>
  </si>
  <si>
    <t>Kunčina Ves</t>
  </si>
  <si>
    <t>Čučice</t>
  </si>
  <si>
    <t>Novosedly</t>
  </si>
  <si>
    <t>Milešovice</t>
  </si>
  <si>
    <t>Hostim</t>
  </si>
  <si>
    <t>Deblín</t>
  </si>
  <si>
    <t>Nový Přerov</t>
  </si>
  <si>
    <t>Malá Vrbka</t>
  </si>
  <si>
    <t>Milonice</t>
  </si>
  <si>
    <t>Hrabětice</t>
  </si>
  <si>
    <t>Kuničky</t>
  </si>
  <si>
    <t>Dolní Loučky</t>
  </si>
  <si>
    <t>Mikulčice</t>
  </si>
  <si>
    <t>Moravské Málkovice</t>
  </si>
  <si>
    <t>Lazinov</t>
  </si>
  <si>
    <t>Domašov</t>
  </si>
  <si>
    <t>Perná</t>
  </si>
  <si>
    <t>Milotice</t>
  </si>
  <si>
    <t>Mouřínov</t>
  </si>
  <si>
    <t>Chvalatice</t>
  </si>
  <si>
    <t>Lažany</t>
  </si>
  <si>
    <t>Doubravník</t>
  </si>
  <si>
    <t>Popice</t>
  </si>
  <si>
    <t>Němčany</t>
  </si>
  <si>
    <t>Chvalovice</t>
  </si>
  <si>
    <t>Lhota Rapotina</t>
  </si>
  <si>
    <t>Drahonín</t>
  </si>
  <si>
    <t>Pouzdřany</t>
  </si>
  <si>
    <t>Moravský Písek</t>
  </si>
  <si>
    <t>Nemochovice</t>
  </si>
  <si>
    <t>Jamolice</t>
  </si>
  <si>
    <t>Lhota u Lysic</t>
  </si>
  <si>
    <t>Přítluky</t>
  </si>
  <si>
    <t>Mouchnice</t>
  </si>
  <si>
    <t>Nemojany</t>
  </si>
  <si>
    <t>Jaroslavice</t>
  </si>
  <si>
    <t>Lhota u Olešnice</t>
  </si>
  <si>
    <t>Hajany</t>
  </si>
  <si>
    <t>Rakvice</t>
  </si>
  <si>
    <t>Násedlovice</t>
  </si>
  <si>
    <t>Nemotice</t>
  </si>
  <si>
    <t>Jevišovice</t>
  </si>
  <si>
    <t>Lipovec</t>
  </si>
  <si>
    <t>Heroltice</t>
  </si>
  <si>
    <t>Nechvalín</t>
  </si>
  <si>
    <t>Nesovice</t>
  </si>
  <si>
    <t>Jezeřany-Maršovice</t>
  </si>
  <si>
    <t>Lipůvka</t>
  </si>
  <si>
    <t>Hlína</t>
  </si>
  <si>
    <t>Starovice</t>
  </si>
  <si>
    <t>Nenkovice</t>
  </si>
  <si>
    <t>Nevojice</t>
  </si>
  <si>
    <t>Jiřice u Miroslavi</t>
  </si>
  <si>
    <t>Hluboké Dvory</t>
  </si>
  <si>
    <t>Starovičky</t>
  </si>
  <si>
    <t>Nová Lhota</t>
  </si>
  <si>
    <t>Nížkovice</t>
  </si>
  <si>
    <t>Jiřice u Moravských Budějovic</t>
  </si>
  <si>
    <t>Lubě</t>
  </si>
  <si>
    <t>Holasice</t>
  </si>
  <si>
    <t>Strachotín</t>
  </si>
  <si>
    <t>Nový Poddvorov</t>
  </si>
  <si>
    <t>Nové Sady</t>
  </si>
  <si>
    <t>Kadov</t>
  </si>
  <si>
    <t>Ludíkov</t>
  </si>
  <si>
    <t>Horní Loučky</t>
  </si>
  <si>
    <t>Šakvice</t>
  </si>
  <si>
    <t>Ostrovánky</t>
  </si>
  <si>
    <t>Olšany</t>
  </si>
  <si>
    <t>Korolupy</t>
  </si>
  <si>
    <t>Lysice</t>
  </si>
  <si>
    <t>Hostěnice</t>
  </si>
  <si>
    <t>Šitbořice</t>
  </si>
  <si>
    <t>Orlovice</t>
  </si>
  <si>
    <t>Kravsko</t>
  </si>
  <si>
    <t>Makov</t>
  </si>
  <si>
    <t>Tvrdonice</t>
  </si>
  <si>
    <t>Prušánky</t>
  </si>
  <si>
    <t>Otnice</t>
  </si>
  <si>
    <t>Krhovice</t>
  </si>
  <si>
    <t>Malá Lhota</t>
  </si>
  <si>
    <t>Týnec</t>
  </si>
  <si>
    <t>Radějov</t>
  </si>
  <si>
    <t>Podbřežice</t>
  </si>
  <si>
    <t>Malá Roudka</t>
  </si>
  <si>
    <t>Chudčice</t>
  </si>
  <si>
    <t>Uherčice</t>
  </si>
  <si>
    <t>Skalka</t>
  </si>
  <si>
    <t>Podivice</t>
  </si>
  <si>
    <t>Křídlůvky</t>
  </si>
  <si>
    <t>Míchov</t>
  </si>
  <si>
    <t>Ivaň</t>
  </si>
  <si>
    <t>Velké Hostěrádky</t>
  </si>
  <si>
    <t>Skoronice</t>
  </si>
  <si>
    <t>Podomí</t>
  </si>
  <si>
    <t>Kubšice</t>
  </si>
  <si>
    <t>Javůrek</t>
  </si>
  <si>
    <t>Velké Němčice</t>
  </si>
  <si>
    <t>Sobůlky</t>
  </si>
  <si>
    <t>Prusy-Boškůvky</t>
  </si>
  <si>
    <t>Kuchařovice</t>
  </si>
  <si>
    <t>Jinačovice</t>
  </si>
  <si>
    <t>Starý Poddvorov</t>
  </si>
  <si>
    <t>Pustiměř</t>
  </si>
  <si>
    <t>Kyjovice</t>
  </si>
  <si>
    <t>Nýrov</t>
  </si>
  <si>
    <t>Jiříkovice</t>
  </si>
  <si>
    <t>Zaječí</t>
  </si>
  <si>
    <t>Stavěšice</t>
  </si>
  <si>
    <t>Račice-Pístovice</t>
  </si>
  <si>
    <t>Lančov</t>
  </si>
  <si>
    <t>Kaly</t>
  </si>
  <si>
    <t>Strážovice</t>
  </si>
  <si>
    <t>Radslavice</t>
  </si>
  <si>
    <t>Lechovice</t>
  </si>
  <si>
    <t>Okrouhlá</t>
  </si>
  <si>
    <t>Kanice</t>
  </si>
  <si>
    <t>Sudoměřice</t>
  </si>
  <si>
    <t>Lesná</t>
  </si>
  <si>
    <t>Katov</t>
  </si>
  <si>
    <t>Suchov</t>
  </si>
  <si>
    <t>Rostěnice-Zvonovice</t>
  </si>
  <si>
    <t>Lesonice</t>
  </si>
  <si>
    <t>Olomučany</t>
  </si>
  <si>
    <t>Ketkovice</t>
  </si>
  <si>
    <t>Syrovín</t>
  </si>
  <si>
    <t>Ruprechtov</t>
  </si>
  <si>
    <t>Litobratřice</t>
  </si>
  <si>
    <t>Ostrov u Macochy</t>
  </si>
  <si>
    <t>Šardice</t>
  </si>
  <si>
    <t>Rybníček</t>
  </si>
  <si>
    <t>Lubnice</t>
  </si>
  <si>
    <t>Pamětice</t>
  </si>
  <si>
    <t>Kovalovice</t>
  </si>
  <si>
    <t>Tasov</t>
  </si>
  <si>
    <t>Snovídky</t>
  </si>
  <si>
    <t>Kratochvilka</t>
  </si>
  <si>
    <t>Těmice</t>
  </si>
  <si>
    <t>Mackovice</t>
  </si>
  <si>
    <t>Křižínkov</t>
  </si>
  <si>
    <t>Šaratice</t>
  </si>
  <si>
    <t>Mašovice</t>
  </si>
  <si>
    <t>Prostřední Poříčí</t>
  </si>
  <si>
    <t>Kupařovice</t>
  </si>
  <si>
    <t>Tvarožná Lhota</t>
  </si>
  <si>
    <t>Švábenice</t>
  </si>
  <si>
    <t>Medlice</t>
  </si>
  <si>
    <t>Ráječko</t>
  </si>
  <si>
    <t>Kuřimská Nová Ves</t>
  </si>
  <si>
    <t>Uhřice</t>
  </si>
  <si>
    <t>Topolany</t>
  </si>
  <si>
    <t>Mikulovice</t>
  </si>
  <si>
    <t>Roubanina</t>
  </si>
  <si>
    <t>Kuřimské Jestřabí</t>
  </si>
  <si>
    <t>Vacenovice</t>
  </si>
  <si>
    <t>Tučapy</t>
  </si>
  <si>
    <t>Milíčovice</t>
  </si>
  <si>
    <t>Rozseč nad Kunštátem</t>
  </si>
  <si>
    <t>Lažánky</t>
  </si>
  <si>
    <t>Věteřov</t>
  </si>
  <si>
    <t>Miroslavské Knínice</t>
  </si>
  <si>
    <t>Rozsíčka</t>
  </si>
  <si>
    <t>Vlkoš</t>
  </si>
  <si>
    <t>Vážany</t>
  </si>
  <si>
    <t>Morašice</t>
  </si>
  <si>
    <t>Rudice</t>
  </si>
  <si>
    <t>Lelekovice</t>
  </si>
  <si>
    <t>Vřesovice</t>
  </si>
  <si>
    <t>Vážany nad Litavou</t>
  </si>
  <si>
    <t>Našiměřice</t>
  </si>
  <si>
    <t>Sebranice</t>
  </si>
  <si>
    <t>Lesní Hluboké</t>
  </si>
  <si>
    <t>Žádovice</t>
  </si>
  <si>
    <t>Velešovice</t>
  </si>
  <si>
    <t>Senetářov</t>
  </si>
  <si>
    <t>Litostrov</t>
  </si>
  <si>
    <t>Žarošice</t>
  </si>
  <si>
    <t>Nový Šaldorf-Sedlešovice</t>
  </si>
  <si>
    <t>Skalice nad Svitavou</t>
  </si>
  <si>
    <t>Želetice</t>
  </si>
  <si>
    <t>Zelená Hora</t>
  </si>
  <si>
    <t>Olbramkostel</t>
  </si>
  <si>
    <t>Skrchov</t>
  </si>
  <si>
    <t>Lomnice</t>
  </si>
  <si>
    <t>Žeravice</t>
  </si>
  <si>
    <t>Sloup</t>
  </si>
  <si>
    <t>Lomnička</t>
  </si>
  <si>
    <t>Žeraviny</t>
  </si>
  <si>
    <t>Oleksovice</t>
  </si>
  <si>
    <t>Spešov</t>
  </si>
  <si>
    <t>Lubné</t>
  </si>
  <si>
    <t>Onšov</t>
  </si>
  <si>
    <t>Stvolová</t>
  </si>
  <si>
    <t>Lukovany</t>
  </si>
  <si>
    <t>Oslnovice</t>
  </si>
  <si>
    <t>Sudice</t>
  </si>
  <si>
    <t>Malešovice</t>
  </si>
  <si>
    <t>Pavlice</t>
  </si>
  <si>
    <t>Suchý</t>
  </si>
  <si>
    <t>Malhostovice</t>
  </si>
  <si>
    <t>Sulíkov</t>
  </si>
  <si>
    <t>Maršov</t>
  </si>
  <si>
    <t>Plaveč</t>
  </si>
  <si>
    <t>Světlá</t>
  </si>
  <si>
    <t>Medlov</t>
  </si>
  <si>
    <t>Plenkovice</t>
  </si>
  <si>
    <t>Svinošice</t>
  </si>
  <si>
    <t>Mělčany</t>
  </si>
  <si>
    <t>Podhradí nad Dyjí</t>
  </si>
  <si>
    <t>Svitávka</t>
  </si>
  <si>
    <t>Měnín</t>
  </si>
  <si>
    <t>Podmolí</t>
  </si>
  <si>
    <t>Šebetov</t>
  </si>
  <si>
    <t>Moravské Bránice</t>
  </si>
  <si>
    <t>Podmyče</t>
  </si>
  <si>
    <t>Šebrov-Kateřina</t>
  </si>
  <si>
    <t>Moravské Knínice</t>
  </si>
  <si>
    <t>Práče</t>
  </si>
  <si>
    <t>Šošůvka</t>
  </si>
  <si>
    <t>Moutnice</t>
  </si>
  <si>
    <t>Pravice</t>
  </si>
  <si>
    <t>Štěchov</t>
  </si>
  <si>
    <t>Prokopov</t>
  </si>
  <si>
    <t>Tasovice</t>
  </si>
  <si>
    <t>Nedvědice</t>
  </si>
  <si>
    <t>Prosiměřice</t>
  </si>
  <si>
    <t>Nelepeč-Žernůvka</t>
  </si>
  <si>
    <t>Přeskače</t>
  </si>
  <si>
    <t>Újezd u Boskovic</t>
  </si>
  <si>
    <t>Rešice</t>
  </si>
  <si>
    <t>Újezd u Černé Hory</t>
  </si>
  <si>
    <t>Neslovice</t>
  </si>
  <si>
    <t>Rozkoš</t>
  </si>
  <si>
    <t>Úsobrno</t>
  </si>
  <si>
    <t>Nesvačilka</t>
  </si>
  <si>
    <t>Rudlice</t>
  </si>
  <si>
    <t>Ústup</t>
  </si>
  <si>
    <t>Níhov</t>
  </si>
  <si>
    <t>Valchov</t>
  </si>
  <si>
    <t>Nosislav</t>
  </si>
  <si>
    <t>Vanovice</t>
  </si>
  <si>
    <t>Nové Bránice</t>
  </si>
  <si>
    <t>Slup</t>
  </si>
  <si>
    <t>Odrovice</t>
  </si>
  <si>
    <t>Stálky</t>
  </si>
  <si>
    <t>Velenov</t>
  </si>
  <si>
    <t>Ochoz u Brna</t>
  </si>
  <si>
    <t>Starý Petřín</t>
  </si>
  <si>
    <t>Vilémovice</t>
  </si>
  <si>
    <t>Ochoz u Tišnova</t>
  </si>
  <si>
    <t>Stošíkovice na Louce</t>
  </si>
  <si>
    <t>Vísky</t>
  </si>
  <si>
    <t>Olší</t>
  </si>
  <si>
    <t>Strachotice</t>
  </si>
  <si>
    <t>Omice</t>
  </si>
  <si>
    <t>Vranová</t>
  </si>
  <si>
    <t>Opatovice</t>
  </si>
  <si>
    <t>Suchohrdly</t>
  </si>
  <si>
    <t>Vysočany</t>
  </si>
  <si>
    <t>Osiky</t>
  </si>
  <si>
    <t>Suchohrdly u Miroslavi</t>
  </si>
  <si>
    <t>Závist</t>
  </si>
  <si>
    <t>Ostopovice</t>
  </si>
  <si>
    <t>Šafov</t>
  </si>
  <si>
    <t>Zbraslavec</t>
  </si>
  <si>
    <t>Ostrovačice</t>
  </si>
  <si>
    <t>Otmarov</t>
  </si>
  <si>
    <t>Šatov</t>
  </si>
  <si>
    <t>Žďárná</t>
  </si>
  <si>
    <t>Pasohlávky</t>
  </si>
  <si>
    <t>Štítary</t>
  </si>
  <si>
    <t>Žernovník</t>
  </si>
  <si>
    <t>Pernštejnské Jestřabí</t>
  </si>
  <si>
    <t>Šumná</t>
  </si>
  <si>
    <t>Žerůtky</t>
  </si>
  <si>
    <t>Podolí</t>
  </si>
  <si>
    <t>Ponětovice</t>
  </si>
  <si>
    <t>Tavíkovice</t>
  </si>
  <si>
    <t>Těšetice</t>
  </si>
  <si>
    <t>Popůvky</t>
  </si>
  <si>
    <t>Trnové Pole</t>
  </si>
  <si>
    <t>Pozořice</t>
  </si>
  <si>
    <t>Trstěnice</t>
  </si>
  <si>
    <t>Prace</t>
  </si>
  <si>
    <t>Tulešice</t>
  </si>
  <si>
    <t>Pravlov</t>
  </si>
  <si>
    <t>Tvořihráz</t>
  </si>
  <si>
    <t>Prštice</t>
  </si>
  <si>
    <t>Předklášteří</t>
  </si>
  <si>
    <t>Přibice</t>
  </si>
  <si>
    <t>Únanov</t>
  </si>
  <si>
    <t>Příbram na Moravě</t>
  </si>
  <si>
    <t>Valtrovice</t>
  </si>
  <si>
    <t>Přibyslavice</t>
  </si>
  <si>
    <t>Vedrovice</t>
  </si>
  <si>
    <t>Přísnotice</t>
  </si>
  <si>
    <t>Velký Karlov</t>
  </si>
  <si>
    <t>Radostice</t>
  </si>
  <si>
    <t>Vémyslice</t>
  </si>
  <si>
    <t>Rajhradice</t>
  </si>
  <si>
    <t>Vevčice</t>
  </si>
  <si>
    <t>Rašov</t>
  </si>
  <si>
    <t>Višňové</t>
  </si>
  <si>
    <t>Rebešovice</t>
  </si>
  <si>
    <t>Vítonice</t>
  </si>
  <si>
    <t>Rojetín</t>
  </si>
  <si>
    <t>Vranov nad Dyjí</t>
  </si>
  <si>
    <t>Rozdrojovice</t>
  </si>
  <si>
    <t>Vranovská Ves</t>
  </si>
  <si>
    <t>Rudka</t>
  </si>
  <si>
    <t>Vratěnín</t>
  </si>
  <si>
    <t>Řícmanice</t>
  </si>
  <si>
    <t>Vrbovec</t>
  </si>
  <si>
    <t>Výrovice</t>
  </si>
  <si>
    <t>Říčky</t>
  </si>
  <si>
    <t>Řikonín</t>
  </si>
  <si>
    <t>Zálesí</t>
  </si>
  <si>
    <t>Senorady</t>
  </si>
  <si>
    <t>Zblovice</t>
  </si>
  <si>
    <t>Sentice</t>
  </si>
  <si>
    <t>Silůvky</t>
  </si>
  <si>
    <t>Žerotice</t>
  </si>
  <si>
    <t>Sivice</t>
  </si>
  <si>
    <t>Skalička</t>
  </si>
  <si>
    <t>Sobotovice</t>
  </si>
  <si>
    <t>Stanoviště</t>
  </si>
  <si>
    <t>Strhaře</t>
  </si>
  <si>
    <t>Svatoslav</t>
  </si>
  <si>
    <t>Synalov</t>
  </si>
  <si>
    <t>Syrovice</t>
  </si>
  <si>
    <t>Šerkovice</t>
  </si>
  <si>
    <t>Štěpánovice</t>
  </si>
  <si>
    <t>Šumice</t>
  </si>
  <si>
    <t>Těšany</t>
  </si>
  <si>
    <t>Tetčice</t>
  </si>
  <si>
    <t>Tišnovská Nová Ves</t>
  </si>
  <si>
    <t>Trboušany</t>
  </si>
  <si>
    <t>Troskotovice</t>
  </si>
  <si>
    <t>Troubsko</t>
  </si>
  <si>
    <t>Tvarožná</t>
  </si>
  <si>
    <t>Újezd u Rosic</t>
  </si>
  <si>
    <t>Újezd u Tišnova</t>
  </si>
  <si>
    <t>Unín</t>
  </si>
  <si>
    <t>Unkovice</t>
  </si>
  <si>
    <t>Úsuší</t>
  </si>
  <si>
    <t>Velatice</t>
  </si>
  <si>
    <t>Veverské Knínice</t>
  </si>
  <si>
    <t>Viničné Šumice</t>
  </si>
  <si>
    <t>Vlasatice</t>
  </si>
  <si>
    <t>Vohančice</t>
  </si>
  <si>
    <t>Vratislávka</t>
  </si>
  <si>
    <t>Všechovice</t>
  </si>
  <si>
    <t>Vysoké Popovice</t>
  </si>
  <si>
    <t>Zakřany</t>
  </si>
  <si>
    <t>Zálesná Zhoř</t>
  </si>
  <si>
    <t>Zbraslav</t>
  </si>
  <si>
    <t>Zhoř</t>
  </si>
  <si>
    <t>Žabčice</t>
  </si>
  <si>
    <t>Žatčany</t>
  </si>
  <si>
    <t>Žďárec</t>
  </si>
  <si>
    <t>Želešice</t>
  </si>
  <si>
    <t>Železné</t>
  </si>
  <si>
    <t>Česká Lípa</t>
  </si>
  <si>
    <t>Jablonec nad Nisou</t>
  </si>
  <si>
    <t>Cvikov</t>
  </si>
  <si>
    <t>Desná</t>
  </si>
  <si>
    <t>Český Dub</t>
  </si>
  <si>
    <t>Jilemnice</t>
  </si>
  <si>
    <t>Frýdlant</t>
  </si>
  <si>
    <t>Lomnice nad Popelkou</t>
  </si>
  <si>
    <t>Rychnov u Jablonce nad Nisou</t>
  </si>
  <si>
    <t>Hejnice</t>
  </si>
  <si>
    <t>Rokytnice nad Jizerou</t>
  </si>
  <si>
    <t>Kamenický Šenov</t>
  </si>
  <si>
    <t>Smržovka</t>
  </si>
  <si>
    <t>Hodkovice nad Mohelkou</t>
  </si>
  <si>
    <t>Mimoň</t>
  </si>
  <si>
    <t>Tanvald</t>
  </si>
  <si>
    <t>Hrádek nad Nisou</t>
  </si>
  <si>
    <t>Turnov</t>
  </si>
  <si>
    <t>Nový Bor</t>
  </si>
  <si>
    <t>Velké Hamry</t>
  </si>
  <si>
    <t>Chrastava</t>
  </si>
  <si>
    <t>Ralsko</t>
  </si>
  <si>
    <t>Železný Brod</t>
  </si>
  <si>
    <t>Jablonné v Podještědí</t>
  </si>
  <si>
    <t>Bělá</t>
  </si>
  <si>
    <t>Stráž pod Ralskem</t>
  </si>
  <si>
    <t>Benecko</t>
  </si>
  <si>
    <t>Zákupy</t>
  </si>
  <si>
    <t>Albrechtice v Jizerských horách</t>
  </si>
  <si>
    <t>Nové Město pod Smrkem</t>
  </si>
  <si>
    <t>Benešov u Semil</t>
  </si>
  <si>
    <t>Raspenava</t>
  </si>
  <si>
    <t>Bozkov</t>
  </si>
  <si>
    <t>Bezděz</t>
  </si>
  <si>
    <t>Dalešice</t>
  </si>
  <si>
    <t>Stráž nad Nisou</t>
  </si>
  <si>
    <t>Bradlecká Lhota</t>
  </si>
  <si>
    <t>Blatce</t>
  </si>
  <si>
    <t>Držkov</t>
  </si>
  <si>
    <t>Bukovina u Čisté</t>
  </si>
  <si>
    <t>Blíževedly</t>
  </si>
  <si>
    <t>Frýdštejn</t>
  </si>
  <si>
    <t>Bílá</t>
  </si>
  <si>
    <t>Bystrá nad Jizerou</t>
  </si>
  <si>
    <t>Bohatice</t>
  </si>
  <si>
    <t>Janov nad Nisou</t>
  </si>
  <si>
    <t>Bílý Kostel nad Nisou</t>
  </si>
  <si>
    <t>Čistá u Horek</t>
  </si>
  <si>
    <t>Brniště</t>
  </si>
  <si>
    <t>Jenišovice</t>
  </si>
  <si>
    <t>Bílý Potok</t>
  </si>
  <si>
    <t>Háje nad Jizerou</t>
  </si>
  <si>
    <t>Dubá</t>
  </si>
  <si>
    <t>Jílové u Držkova</t>
  </si>
  <si>
    <t>Bulovka</t>
  </si>
  <si>
    <t>Harrachov</t>
  </si>
  <si>
    <t>Dubnice</t>
  </si>
  <si>
    <t>Jiřetín pod Bukovou</t>
  </si>
  <si>
    <t>Cetenov</t>
  </si>
  <si>
    <t>Holenice</t>
  </si>
  <si>
    <t>Hamr na Jezeře</t>
  </si>
  <si>
    <t>Josefův Důl</t>
  </si>
  <si>
    <t>Černousy</t>
  </si>
  <si>
    <t>Horka u Staré Paky</t>
  </si>
  <si>
    <t>Holany</t>
  </si>
  <si>
    <t>Koberovy</t>
  </si>
  <si>
    <t>Čtveřín</t>
  </si>
  <si>
    <t>Horní Branná</t>
  </si>
  <si>
    <t>Horní Libchava</t>
  </si>
  <si>
    <t>Kořenov</t>
  </si>
  <si>
    <t>Dětřichov</t>
  </si>
  <si>
    <t>Hrubá Skála</t>
  </si>
  <si>
    <t>Horní Police</t>
  </si>
  <si>
    <t>Líšný</t>
  </si>
  <si>
    <t>Dlouhý Most</t>
  </si>
  <si>
    <t>Chuchelna</t>
  </si>
  <si>
    <t>Loužnice</t>
  </si>
  <si>
    <t>Dolní Řasnice</t>
  </si>
  <si>
    <t>Jablonec nad Jizerou</t>
  </si>
  <si>
    <t>Chotovice</t>
  </si>
  <si>
    <t>Lučany nad Nisou</t>
  </si>
  <si>
    <t>Habartice</t>
  </si>
  <si>
    <t>Jesenný</t>
  </si>
  <si>
    <t>Malá Skála</t>
  </si>
  <si>
    <t>Jestřabí v Krkonoších</t>
  </si>
  <si>
    <t>Hlavice</t>
  </si>
  <si>
    <t>Kacanovy</t>
  </si>
  <si>
    <t>Kravaře</t>
  </si>
  <si>
    <t>Nová Ves nad Nisou</t>
  </si>
  <si>
    <t>Horní Řasnice</t>
  </si>
  <si>
    <t>Karlovice</t>
  </si>
  <si>
    <t>Krompach</t>
  </si>
  <si>
    <t>Pěnčín</t>
  </si>
  <si>
    <t>Chotyně</t>
  </si>
  <si>
    <t>Klokočí</t>
  </si>
  <si>
    <t>Kunratice u Cvikova</t>
  </si>
  <si>
    <t>Plavy</t>
  </si>
  <si>
    <t>Janovice v Podještědí</t>
  </si>
  <si>
    <t>Košťálov</t>
  </si>
  <si>
    <t>Kvítkov</t>
  </si>
  <si>
    <t>Pulečný</t>
  </si>
  <si>
    <t>Janův Důl</t>
  </si>
  <si>
    <t>Kruh</t>
  </si>
  <si>
    <t>Luka</t>
  </si>
  <si>
    <t>Radčice</t>
  </si>
  <si>
    <t>Jeřmanice</t>
  </si>
  <si>
    <t>Ktová</t>
  </si>
  <si>
    <t>Mařenice</t>
  </si>
  <si>
    <t>Rádlo</t>
  </si>
  <si>
    <t>Jindřichovice pod Smrkem</t>
  </si>
  <si>
    <t>Levínská Olešnice</t>
  </si>
  <si>
    <t>Noviny pod Ralskem</t>
  </si>
  <si>
    <t>Kobyly</t>
  </si>
  <si>
    <t>Libštát</t>
  </si>
  <si>
    <t>Nový Oldřichov</t>
  </si>
  <si>
    <t>Vlastiboř</t>
  </si>
  <si>
    <t>Krásný Les</t>
  </si>
  <si>
    <t>Loučky</t>
  </si>
  <si>
    <t>Okna</t>
  </si>
  <si>
    <t>Zásada</t>
  </si>
  <si>
    <t>Kryštofovo Údolí</t>
  </si>
  <si>
    <t>Martinice v Krkonoších</t>
  </si>
  <si>
    <t>Zlatá Olešnice</t>
  </si>
  <si>
    <t>Křižany</t>
  </si>
  <si>
    <t>Mírová pod Kozákovem</t>
  </si>
  <si>
    <t>Pertoltice pod Ralskem</t>
  </si>
  <si>
    <t>Modřišice</t>
  </si>
  <si>
    <t>Polevsko</t>
  </si>
  <si>
    <t>Lázně Libverda</t>
  </si>
  <si>
    <t>Mříčná</t>
  </si>
  <si>
    <t>Provodín</t>
  </si>
  <si>
    <t>Nová Ves nad Popelkou</t>
  </si>
  <si>
    <t>Prysk</t>
  </si>
  <si>
    <t>Mníšek</t>
  </si>
  <si>
    <t>Radvanec</t>
  </si>
  <si>
    <t>Nová Ves</t>
  </si>
  <si>
    <t>Skalice u České Lípy</t>
  </si>
  <si>
    <t>Oldřichov v Hájích</t>
  </si>
  <si>
    <t>Paseky nad Jizerou</t>
  </si>
  <si>
    <t>Skalka u Doks</t>
  </si>
  <si>
    <t>Osečná</t>
  </si>
  <si>
    <t>Peřimov</t>
  </si>
  <si>
    <t>Sloup v Čechách</t>
  </si>
  <si>
    <t>Paceřice</t>
  </si>
  <si>
    <t>Poniklá</t>
  </si>
  <si>
    <t>Slunečná</t>
  </si>
  <si>
    <t>Sosnová</t>
  </si>
  <si>
    <t>Příkrý</t>
  </si>
  <si>
    <t>Stružnice</t>
  </si>
  <si>
    <t>Proseč pod Ještědem</t>
  </si>
  <si>
    <t>Radostná pod Kozákovem</t>
  </si>
  <si>
    <t>Stvolínky</t>
  </si>
  <si>
    <t>Příšovice</t>
  </si>
  <si>
    <t>Rakousy</t>
  </si>
  <si>
    <t>Svojkov</t>
  </si>
  <si>
    <t>Radimovice</t>
  </si>
  <si>
    <t>Roprachtice</t>
  </si>
  <si>
    <t>Svor</t>
  </si>
  <si>
    <t>Rynoltice</t>
  </si>
  <si>
    <t>Rovensko pod Troskami</t>
  </si>
  <si>
    <t>Soběslavice</t>
  </si>
  <si>
    <t>Roztoky u Jilemnice</t>
  </si>
  <si>
    <t>Světlá pod Ještědem</t>
  </si>
  <si>
    <t>Roztoky u Semil</t>
  </si>
  <si>
    <t>Svijanský Újezd</t>
  </si>
  <si>
    <t>Slaná</t>
  </si>
  <si>
    <t>Velký Valtinov</t>
  </si>
  <si>
    <t>Svijany</t>
  </si>
  <si>
    <t>Stružinec</t>
  </si>
  <si>
    <t>Volfartice</t>
  </si>
  <si>
    <t>Sychrov</t>
  </si>
  <si>
    <t>Studenec</t>
  </si>
  <si>
    <t>Vrchovany</t>
  </si>
  <si>
    <t>Šimonovice</t>
  </si>
  <si>
    <t>Svojek</t>
  </si>
  <si>
    <t>Zahrádky</t>
  </si>
  <si>
    <t>Syřenov</t>
  </si>
  <si>
    <t>Žandov</t>
  </si>
  <si>
    <t>Vlastibořice</t>
  </si>
  <si>
    <t>Tatobity</t>
  </si>
  <si>
    <t>Ždírec</t>
  </si>
  <si>
    <t>Všelibice</t>
  </si>
  <si>
    <t>Troskovice</t>
  </si>
  <si>
    <t>Zdislava</t>
  </si>
  <si>
    <t>Veselá</t>
  </si>
  <si>
    <t>Žďárek</t>
  </si>
  <si>
    <t>Víchová nad Jizerou</t>
  </si>
  <si>
    <t>Vítkovice</t>
  </si>
  <si>
    <t>Všeň</t>
  </si>
  <si>
    <t>Vyskeř</t>
  </si>
  <si>
    <t>Vysoké nad Jizerou</t>
  </si>
  <si>
    <t>Záhoří</t>
  </si>
  <si>
    <t xml:space="preserve">Třebíč </t>
  </si>
  <si>
    <t>Golčův Jeníkov</t>
  </si>
  <si>
    <t>Batelov</t>
  </si>
  <si>
    <t>Hrotovice</t>
  </si>
  <si>
    <t>Bystřice nad Pernštejnem</t>
  </si>
  <si>
    <t>Brtnice</t>
  </si>
  <si>
    <t>Horní Cerekev</t>
  </si>
  <si>
    <t>Jaroměřice nad Rokytnou</t>
  </si>
  <si>
    <t>Hamry nad Sázavou</t>
  </si>
  <si>
    <t>Chotěboř</t>
  </si>
  <si>
    <t>Dobronín</t>
  </si>
  <si>
    <t>Humpolec</t>
  </si>
  <si>
    <t>Jemnice</t>
  </si>
  <si>
    <t>Křižanov</t>
  </si>
  <si>
    <t>Ledeč nad Sázavou</t>
  </si>
  <si>
    <t>Kamenice nad Lipou</t>
  </si>
  <si>
    <t>Moravské Budějovice</t>
  </si>
  <si>
    <t>Měřín</t>
  </si>
  <si>
    <t>Pacov</t>
  </si>
  <si>
    <t>Náměšť nad Oslavou</t>
  </si>
  <si>
    <t>Nové Město na Moravě</t>
  </si>
  <si>
    <t>Světlá nad Sázavou</t>
  </si>
  <si>
    <t>Luka nad Jihlavou</t>
  </si>
  <si>
    <t>Okříšky</t>
  </si>
  <si>
    <t>Velká Bíteš</t>
  </si>
  <si>
    <t>Štoky</t>
  </si>
  <si>
    <t>Polná</t>
  </si>
  <si>
    <t>Počátky</t>
  </si>
  <si>
    <t>Stařeč</t>
  </si>
  <si>
    <t>Velké Meziříčí</t>
  </si>
  <si>
    <t>Ždírec nad Doubravou</t>
  </si>
  <si>
    <t>Telč</t>
  </si>
  <si>
    <t>Žirovnice</t>
  </si>
  <si>
    <t>Třešť</t>
  </si>
  <si>
    <t>Želetava</t>
  </si>
  <si>
    <t>Bačkov</t>
  </si>
  <si>
    <t>Želiv</t>
  </si>
  <si>
    <t>Baliny</t>
  </si>
  <si>
    <t>Bartoušov</t>
  </si>
  <si>
    <t>Arnolec</t>
  </si>
  <si>
    <t>Arneštovice</t>
  </si>
  <si>
    <t>Blažkov</t>
  </si>
  <si>
    <t>Bílý Kámen</t>
  </si>
  <si>
    <t>Bácovice</t>
  </si>
  <si>
    <t>Bačice</t>
  </si>
  <si>
    <t>Blízkov</t>
  </si>
  <si>
    <t>Bezděkov</t>
  </si>
  <si>
    <t>Bítovčice</t>
  </si>
  <si>
    <t>Bačkovice</t>
  </si>
  <si>
    <t>Bobrová</t>
  </si>
  <si>
    <t>Bojiště</t>
  </si>
  <si>
    <t>Bohdalín</t>
  </si>
  <si>
    <t>Benetice</t>
  </si>
  <si>
    <t>Bobrůvka</t>
  </si>
  <si>
    <t>Boňkov</t>
  </si>
  <si>
    <t>Borovná</t>
  </si>
  <si>
    <t>Biskupice-Pulkov</t>
  </si>
  <si>
    <t>Bohdalec</t>
  </si>
  <si>
    <t>Boršov</t>
  </si>
  <si>
    <t>Bořetín</t>
  </si>
  <si>
    <t>Blatnice</t>
  </si>
  <si>
    <t>Bohdalov</t>
  </si>
  <si>
    <t>Břevnice</t>
  </si>
  <si>
    <t>Brtnička</t>
  </si>
  <si>
    <t>Božejov</t>
  </si>
  <si>
    <t>Bohušice</t>
  </si>
  <si>
    <t>Bohuňov</t>
  </si>
  <si>
    <t>Čachotín</t>
  </si>
  <si>
    <t>Brzkov</t>
  </si>
  <si>
    <t>Bratřice</t>
  </si>
  <si>
    <t>Bochovice</t>
  </si>
  <si>
    <t>Čečkovice</t>
  </si>
  <si>
    <t>Cejle</t>
  </si>
  <si>
    <t>Budíkov</t>
  </si>
  <si>
    <t>Bransouze</t>
  </si>
  <si>
    <t>Bory</t>
  </si>
  <si>
    <t>Česká Bělá</t>
  </si>
  <si>
    <t>Cerekvička-Rosice</t>
  </si>
  <si>
    <t>Buřenice</t>
  </si>
  <si>
    <t>Březník</t>
  </si>
  <si>
    <t>Březejc</t>
  </si>
  <si>
    <t>Číhošť</t>
  </si>
  <si>
    <t>Černíč</t>
  </si>
  <si>
    <t>Bystrá</t>
  </si>
  <si>
    <t>Budišov</t>
  </si>
  <si>
    <t>Dlouhá Ves</t>
  </si>
  <si>
    <t>Čížov</t>
  </si>
  <si>
    <t>Cetoraz</t>
  </si>
  <si>
    <t>Budkov</t>
  </si>
  <si>
    <t>Březí nad Oslavou</t>
  </si>
  <si>
    <t>Dlouhá Brtnice</t>
  </si>
  <si>
    <t>Čáslavsko</t>
  </si>
  <si>
    <t>Cidlina</t>
  </si>
  <si>
    <t>Březské</t>
  </si>
  <si>
    <t>Dolní Město</t>
  </si>
  <si>
    <t>Dobroutov</t>
  </si>
  <si>
    <t>Častrov</t>
  </si>
  <si>
    <t>Čáslavice</t>
  </si>
  <si>
    <t>Budeč</t>
  </si>
  <si>
    <t>Dolní Sokolovec</t>
  </si>
  <si>
    <t>Dolní Cerekev</t>
  </si>
  <si>
    <t>Čejov</t>
  </si>
  <si>
    <t>Častohostice</t>
  </si>
  <si>
    <t>Bukov</t>
  </si>
  <si>
    <t>Druhanov</t>
  </si>
  <si>
    <t>Dolní Vilímeč</t>
  </si>
  <si>
    <t>Čelistná</t>
  </si>
  <si>
    <t>Čechočovice</t>
  </si>
  <si>
    <t>Býšovec</t>
  </si>
  <si>
    <t>Habry</t>
  </si>
  <si>
    <t>Doupě</t>
  </si>
  <si>
    <t>Černov</t>
  </si>
  <si>
    <t>Čechtín</t>
  </si>
  <si>
    <t>Cikháj</t>
  </si>
  <si>
    <t>Havlíčkova Borová</t>
  </si>
  <si>
    <t>Dudín</t>
  </si>
  <si>
    <t>Červená Řečice</t>
  </si>
  <si>
    <t>Červená Lhota</t>
  </si>
  <si>
    <t>Černá</t>
  </si>
  <si>
    <t>Herálec</t>
  </si>
  <si>
    <t>Dušejov</t>
  </si>
  <si>
    <t>Čížkov</t>
  </si>
  <si>
    <t>Číhalín</t>
  </si>
  <si>
    <t>Dalečín</t>
  </si>
  <si>
    <t>Dvorce</t>
  </si>
  <si>
    <t>Dehtáře</t>
  </si>
  <si>
    <t>Číchov</t>
  </si>
  <si>
    <t>Daňkovice</t>
  </si>
  <si>
    <t>Hněvkovice</t>
  </si>
  <si>
    <t>Dyjice</t>
  </si>
  <si>
    <t>Dobrá Voda</t>
  </si>
  <si>
    <t>Čikov</t>
  </si>
  <si>
    <t>Dlouhé</t>
  </si>
  <si>
    <t>Horní Krupá</t>
  </si>
  <si>
    <t>Hladov</t>
  </si>
  <si>
    <t>Dobrá Voda u Pacova</t>
  </si>
  <si>
    <t>Číměř</t>
  </si>
  <si>
    <t>Horní Paseka</t>
  </si>
  <si>
    <t>Hodice</t>
  </si>
  <si>
    <t>Dubovice</t>
  </si>
  <si>
    <t>Dolní Heřmanice</t>
  </si>
  <si>
    <t>Hradec</t>
  </si>
  <si>
    <t>Hojkov</t>
  </si>
  <si>
    <t>Důl</t>
  </si>
  <si>
    <t>Dědice</t>
  </si>
  <si>
    <t>Dolní Libochová</t>
  </si>
  <si>
    <t>Hurtova Lhota</t>
  </si>
  <si>
    <t>Horní Dubenky</t>
  </si>
  <si>
    <t>Eš</t>
  </si>
  <si>
    <t>Dešov</t>
  </si>
  <si>
    <t>Dolní Rožínka</t>
  </si>
  <si>
    <t>Chrtníč</t>
  </si>
  <si>
    <t>Horní Myslová</t>
  </si>
  <si>
    <t>Hojanovice</t>
  </si>
  <si>
    <t>Dolní Lažany</t>
  </si>
  <si>
    <t>Fryšava pod Žákovou horou</t>
  </si>
  <si>
    <t>Chřenovice</t>
  </si>
  <si>
    <t>Hostětice</t>
  </si>
  <si>
    <t>Hojovice</t>
  </si>
  <si>
    <t>Dolní Vilémovice</t>
  </si>
  <si>
    <t>Jedlá</t>
  </si>
  <si>
    <t>Hrutov</t>
  </si>
  <si>
    <t>Horní Rápotice</t>
  </si>
  <si>
    <t>Domamil</t>
  </si>
  <si>
    <t>Jeřišno</t>
  </si>
  <si>
    <t>Hubenov</t>
  </si>
  <si>
    <t>Horní Ves</t>
  </si>
  <si>
    <t>Dukovany</t>
  </si>
  <si>
    <t>Hodíškov</t>
  </si>
  <si>
    <t>Jilem</t>
  </si>
  <si>
    <t>Hybrálec</t>
  </si>
  <si>
    <t>Hořepník</t>
  </si>
  <si>
    <t>Hartvíkovice</t>
  </si>
  <si>
    <t>Horní Libochová</t>
  </si>
  <si>
    <t>Jitkov</t>
  </si>
  <si>
    <t>Jamné</t>
  </si>
  <si>
    <t>Heraltice</t>
  </si>
  <si>
    <t>Horní Radslavice</t>
  </si>
  <si>
    <t>Jersín</t>
  </si>
  <si>
    <t>Chýstovice</t>
  </si>
  <si>
    <t>Hluboké</t>
  </si>
  <si>
    <t>Horní Rožínka</t>
  </si>
  <si>
    <t>Kamenná Lhota</t>
  </si>
  <si>
    <t>Jezdovice</t>
  </si>
  <si>
    <t>Chyšná</t>
  </si>
  <si>
    <t>Hodov</t>
  </si>
  <si>
    <t>Chlumek</t>
  </si>
  <si>
    <t>Klokočov</t>
  </si>
  <si>
    <t>Ježená</t>
  </si>
  <si>
    <t>Horní Heřmanice</t>
  </si>
  <si>
    <t>Chlumětín</t>
  </si>
  <si>
    <t>Knyk</t>
  </si>
  <si>
    <t>Jihlávka</t>
  </si>
  <si>
    <t>Horní Smrčné</t>
  </si>
  <si>
    <t>Chlum-Korouhvice</t>
  </si>
  <si>
    <t>Kochánov</t>
  </si>
  <si>
    <t>Jindřichovice</t>
  </si>
  <si>
    <t>Horní Újezd</t>
  </si>
  <si>
    <t>Jabloňov</t>
  </si>
  <si>
    <t>Kojetín</t>
  </si>
  <si>
    <t>Kalhov</t>
  </si>
  <si>
    <t>Horní Vilémovice</t>
  </si>
  <si>
    <t>Jámy</t>
  </si>
  <si>
    <t>Hornice</t>
  </si>
  <si>
    <t>Javorek</t>
  </si>
  <si>
    <t>Kozlov</t>
  </si>
  <si>
    <t>Kamenná</t>
  </si>
  <si>
    <t>Kejžlice</t>
  </si>
  <si>
    <t>Hroznatín</t>
  </si>
  <si>
    <t>Jimramov</t>
  </si>
  <si>
    <t>Kožlí</t>
  </si>
  <si>
    <t>Klatovec</t>
  </si>
  <si>
    <t>Koberovice</t>
  </si>
  <si>
    <t>Hvězdoňovice</t>
  </si>
  <si>
    <t>Jívoví</t>
  </si>
  <si>
    <t>Kraborovice</t>
  </si>
  <si>
    <t>Kojčice</t>
  </si>
  <si>
    <t>Kadolec</t>
  </si>
  <si>
    <t>Krásná Hora</t>
  </si>
  <si>
    <t>Komorovice</t>
  </si>
  <si>
    <t>Krátká Ves</t>
  </si>
  <si>
    <t>Košetice</t>
  </si>
  <si>
    <t>Chotěbudice</t>
  </si>
  <si>
    <t>Karlov</t>
  </si>
  <si>
    <t>Krucemburk</t>
  </si>
  <si>
    <t>Kostelní Myslová</t>
  </si>
  <si>
    <t>Krasíkovice</t>
  </si>
  <si>
    <t>Jakubov u Moravských Budějovic</t>
  </si>
  <si>
    <t>Kunemil</t>
  </si>
  <si>
    <t>Křeč</t>
  </si>
  <si>
    <t>Jasenice</t>
  </si>
  <si>
    <t>Koroužné</t>
  </si>
  <si>
    <t>Květinov</t>
  </si>
  <si>
    <t>Krahulčí</t>
  </si>
  <si>
    <t>Křelovice</t>
  </si>
  <si>
    <t>Jinošov</t>
  </si>
  <si>
    <t>Kotlasy</t>
  </si>
  <si>
    <t>Krasonice</t>
  </si>
  <si>
    <t>Jiratice</t>
  </si>
  <si>
    <t>Kynice</t>
  </si>
  <si>
    <t>Leskovice</t>
  </si>
  <si>
    <t>Krásné</t>
  </si>
  <si>
    <t>Malý Beranov</t>
  </si>
  <si>
    <t>Kdousov</t>
  </si>
  <si>
    <t>Krásněves</t>
  </si>
  <si>
    <t>Leškovice</t>
  </si>
  <si>
    <t>Lhota-Vlasenice</t>
  </si>
  <si>
    <t>Kladeruby nad Oslavou</t>
  </si>
  <si>
    <t>Křídla</t>
  </si>
  <si>
    <t>Leština u Světlé</t>
  </si>
  <si>
    <t>Měšín</t>
  </si>
  <si>
    <t>Libkova Voda</t>
  </si>
  <si>
    <t>Křižánky</t>
  </si>
  <si>
    <t>Libice nad Doubravou</t>
  </si>
  <si>
    <t>Milíčov</t>
  </si>
  <si>
    <t>Lidmaň</t>
  </si>
  <si>
    <t>Kojatice</t>
  </si>
  <si>
    <t>Křoví</t>
  </si>
  <si>
    <t>Lípa</t>
  </si>
  <si>
    <t>Mirošov</t>
  </si>
  <si>
    <t>Litohošť</t>
  </si>
  <si>
    <t>Kojatín</t>
  </si>
  <si>
    <t>Kuklík</t>
  </si>
  <si>
    <t>Lipnice nad Sázavou</t>
  </si>
  <si>
    <t>Mrákotín</t>
  </si>
  <si>
    <t>Kundratice</t>
  </si>
  <si>
    <t>Lučice</t>
  </si>
  <si>
    <t>Mysletice</t>
  </si>
  <si>
    <t>Martinice u Onšova</t>
  </si>
  <si>
    <t>Komárovice</t>
  </si>
  <si>
    <t>Malčín</t>
  </si>
  <si>
    <t>Mysliboř</t>
  </si>
  <si>
    <t>Koněšín</t>
  </si>
  <si>
    <t>Lavičky</t>
  </si>
  <si>
    <t>Maleč</t>
  </si>
  <si>
    <t>Nadějov</t>
  </si>
  <si>
    <t>Mezná</t>
  </si>
  <si>
    <t>Kostníky</t>
  </si>
  <si>
    <t>Nevcehle</t>
  </si>
  <si>
    <t>Mladé Bříště</t>
  </si>
  <si>
    <t>Lísek</t>
  </si>
  <si>
    <t>Modlíkov</t>
  </si>
  <si>
    <t>Nová Říše</t>
  </si>
  <si>
    <t>Mnich</t>
  </si>
  <si>
    <t>Líšná</t>
  </si>
  <si>
    <t>Nejepín</t>
  </si>
  <si>
    <t>Moraveč</t>
  </si>
  <si>
    <t>Kožichovice</t>
  </si>
  <si>
    <t>Malá Losenice</t>
  </si>
  <si>
    <t>Nová Ves u Chotěboře</t>
  </si>
  <si>
    <t>Mysletín</t>
  </si>
  <si>
    <t>Krahulov</t>
  </si>
  <si>
    <t>Martinice</t>
  </si>
  <si>
    <t>Nová Ves u Leštiny</t>
  </si>
  <si>
    <t>Opatov</t>
  </si>
  <si>
    <t>Nová Buková</t>
  </si>
  <si>
    <t>Kralice nad Oslavou</t>
  </si>
  <si>
    <t>Matějov</t>
  </si>
  <si>
    <t>Nová Ves u Světlé</t>
  </si>
  <si>
    <t>Nová Cerekev</t>
  </si>
  <si>
    <t>Kramolín</t>
  </si>
  <si>
    <t>Meziříčko</t>
  </si>
  <si>
    <t>Okrouhlice</t>
  </si>
  <si>
    <t>Otín</t>
  </si>
  <si>
    <t>Nový Rychnov</t>
  </si>
  <si>
    <t>Milasín</t>
  </si>
  <si>
    <t>Okrouhlička</t>
  </si>
  <si>
    <t>Panenská Rozsíčka</t>
  </si>
  <si>
    <t>Obrataň</t>
  </si>
  <si>
    <t>Krokočín</t>
  </si>
  <si>
    <t>Milešín</t>
  </si>
  <si>
    <t>Olešenka</t>
  </si>
  <si>
    <t>Panské Dubenky</t>
  </si>
  <si>
    <t>Kuroslepy</t>
  </si>
  <si>
    <t>Moravec</t>
  </si>
  <si>
    <t>Plandry</t>
  </si>
  <si>
    <t>Moravecké Pavlovice</t>
  </si>
  <si>
    <t>Oudoleň</t>
  </si>
  <si>
    <t>Puklice</t>
  </si>
  <si>
    <t>Lesní Jakubov</t>
  </si>
  <si>
    <t>Netín</t>
  </si>
  <si>
    <t>Ovesná Lhota</t>
  </si>
  <si>
    <t>Radkov</t>
  </si>
  <si>
    <t>Píšť</t>
  </si>
  <si>
    <t>Nížkov</t>
  </si>
  <si>
    <t>Rančířov</t>
  </si>
  <si>
    <t>Polesí</t>
  </si>
  <si>
    <t>Lesůňky</t>
  </si>
  <si>
    <t>Podmoklany</t>
  </si>
  <si>
    <t>Rantířov</t>
  </si>
  <si>
    <t>Pošná</t>
  </si>
  <si>
    <t>Lhánice</t>
  </si>
  <si>
    <t>Nová Ves u Nového Města na Moravě</t>
  </si>
  <si>
    <t>Rohozná</t>
  </si>
  <si>
    <t>Proseč</t>
  </si>
  <si>
    <t>Lhotice</t>
  </si>
  <si>
    <t>Pohled</t>
  </si>
  <si>
    <t>Rozseč</t>
  </si>
  <si>
    <t>Proseč pod Křemešníkem</t>
  </si>
  <si>
    <t>Pohleď</t>
  </si>
  <si>
    <t>Růžená</t>
  </si>
  <si>
    <t>Putimov</t>
  </si>
  <si>
    <t>Litohoř</t>
  </si>
  <si>
    <t>Nové Veselí</t>
  </si>
  <si>
    <t>Prosíčka</t>
  </si>
  <si>
    <t>Rybné</t>
  </si>
  <si>
    <t>Rodinov</t>
  </si>
  <si>
    <t>Litovany</t>
  </si>
  <si>
    <t>Nový Jimramov</t>
  </si>
  <si>
    <t>Příseka</t>
  </si>
  <si>
    <t>Řásná</t>
  </si>
  <si>
    <t>Rovná</t>
  </si>
  <si>
    <t>Lomy</t>
  </si>
  <si>
    <t>Nyklovice</t>
  </si>
  <si>
    <t>Radostín</t>
  </si>
  <si>
    <t>Řídelov</t>
  </si>
  <si>
    <t>Rynárec</t>
  </si>
  <si>
    <t>Loukovice</t>
  </si>
  <si>
    <t>Obyčtov</t>
  </si>
  <si>
    <t>Rozsochatec</t>
  </si>
  <si>
    <t>Sedlatice</t>
  </si>
  <si>
    <t>Řečice</t>
  </si>
  <si>
    <t>Lovčovice</t>
  </si>
  <si>
    <t>Rušinov</t>
  </si>
  <si>
    <t>Sedlejov</t>
  </si>
  <si>
    <t>Salačova Lhota</t>
  </si>
  <si>
    <t>Oslavice</t>
  </si>
  <si>
    <t>Smrčná</t>
  </si>
  <si>
    <t>Samšín</t>
  </si>
  <si>
    <t>Oslavička</t>
  </si>
  <si>
    <t>Sázavka</t>
  </si>
  <si>
    <t>Stáj</t>
  </si>
  <si>
    <t>Martínkov</t>
  </si>
  <si>
    <t>Osová Bítýška</t>
  </si>
  <si>
    <t>Sedletín</t>
  </si>
  <si>
    <t>Stará Říše</t>
  </si>
  <si>
    <t>Senožaty</t>
  </si>
  <si>
    <t>Mastník</t>
  </si>
  <si>
    <t>Osové</t>
  </si>
  <si>
    <t>Stonařov</t>
  </si>
  <si>
    <t>Staré Bříště</t>
  </si>
  <si>
    <t>Menhartice</t>
  </si>
  <si>
    <t>Ostrov nad Oslavou</t>
  </si>
  <si>
    <t>Strachoňovice</t>
  </si>
  <si>
    <t>Stojčín</t>
  </si>
  <si>
    <t>Střítež</t>
  </si>
  <si>
    <t>Pavlínov</t>
  </si>
  <si>
    <t>Suchá</t>
  </si>
  <si>
    <t>Střítež pod Křemešníkem</t>
  </si>
  <si>
    <t>Mladoňovice</t>
  </si>
  <si>
    <t>Slavíkov</t>
  </si>
  <si>
    <t>Svojkovice</t>
  </si>
  <si>
    <t>Svépravice</t>
  </si>
  <si>
    <t>Mohelno</t>
  </si>
  <si>
    <t>Petráveč</t>
  </si>
  <si>
    <t>Slavníč</t>
  </si>
  <si>
    <t>Šimanov</t>
  </si>
  <si>
    <t>Syrov</t>
  </si>
  <si>
    <t>Myslibořice</t>
  </si>
  <si>
    <t>Pikárec</t>
  </si>
  <si>
    <t>Švábov</t>
  </si>
  <si>
    <t>Těchobuz</t>
  </si>
  <si>
    <t>Naloučany</t>
  </si>
  <si>
    <t>Písečné</t>
  </si>
  <si>
    <t>Služátky</t>
  </si>
  <si>
    <t>Třeštice</t>
  </si>
  <si>
    <t>Nárameč</t>
  </si>
  <si>
    <t>Počítky</t>
  </si>
  <si>
    <t>Sobíňov</t>
  </si>
  <si>
    <t>Urbanov</t>
  </si>
  <si>
    <t>Ústrašín</t>
  </si>
  <si>
    <t>Nimpšov</t>
  </si>
  <si>
    <t>Poděšín</t>
  </si>
  <si>
    <t>Stříbrné Hory</t>
  </si>
  <si>
    <t>Ústí</t>
  </si>
  <si>
    <t>Útěchovice</t>
  </si>
  <si>
    <t>Šlapanov</t>
  </si>
  <si>
    <t>Vanov</t>
  </si>
  <si>
    <t>Útěchovice pod Stražištěm</t>
  </si>
  <si>
    <t>Nové Syrovice</t>
  </si>
  <si>
    <t>Pokojov</t>
  </si>
  <si>
    <t>Tis</t>
  </si>
  <si>
    <t>Vanůvek</t>
  </si>
  <si>
    <t>Útěchovičky</t>
  </si>
  <si>
    <t>Nový Telečkov</t>
  </si>
  <si>
    <t>Polnička</t>
  </si>
  <si>
    <t>Trpišovice</t>
  </si>
  <si>
    <t>Vápovice</t>
  </si>
  <si>
    <t>Včelnička</t>
  </si>
  <si>
    <t>Ocmanice</t>
  </si>
  <si>
    <t>Prosetín</t>
  </si>
  <si>
    <t>Uhelná Příbram</t>
  </si>
  <si>
    <t>Velký Beranov</t>
  </si>
  <si>
    <t>Velká Chyška</t>
  </si>
  <si>
    <t>Odunec</t>
  </si>
  <si>
    <t>Úhořilka</t>
  </si>
  <si>
    <t>Větrný Jeníkov</t>
  </si>
  <si>
    <t>Velký Rybník</t>
  </si>
  <si>
    <t>Okarec</t>
  </si>
  <si>
    <t>Račín</t>
  </si>
  <si>
    <t>Úsobí</t>
  </si>
  <si>
    <t>Věžnice</t>
  </si>
  <si>
    <t>Okřešice</t>
  </si>
  <si>
    <t>Radenice</t>
  </si>
  <si>
    <t>Vepříkov</t>
  </si>
  <si>
    <t>Věžnička</t>
  </si>
  <si>
    <t>Věžná</t>
  </si>
  <si>
    <t>Radešín</t>
  </si>
  <si>
    <t>Veselý Žďár</t>
  </si>
  <si>
    <t>Vílanec</t>
  </si>
  <si>
    <t>Vojslavice</t>
  </si>
  <si>
    <t>Oponešice</t>
  </si>
  <si>
    <t>Radešínská Svratka</t>
  </si>
  <si>
    <t>Věž</t>
  </si>
  <si>
    <t>Vokov</t>
  </si>
  <si>
    <t>Ostašov</t>
  </si>
  <si>
    <t>Vyskytná nad Jihlavou</t>
  </si>
  <si>
    <t>Vyklantice</t>
  </si>
  <si>
    <t>Pálovice</t>
  </si>
  <si>
    <t>Radňoves</t>
  </si>
  <si>
    <t>Vysoké Studnice</t>
  </si>
  <si>
    <t>Vyskytná</t>
  </si>
  <si>
    <t>Radňovice</t>
  </si>
  <si>
    <t>Vystrčenovice</t>
  </si>
  <si>
    <t>Vysoká Lhota</t>
  </si>
  <si>
    <t>Petrůvky</t>
  </si>
  <si>
    <t>Víska</t>
  </si>
  <si>
    <t>Záborná</t>
  </si>
  <si>
    <t>Vystrkov</t>
  </si>
  <si>
    <t>Pokojovice</t>
  </si>
  <si>
    <t>Radostín nad Oslavou</t>
  </si>
  <si>
    <t>Vlkanov</t>
  </si>
  <si>
    <t>Zadní Vydří</t>
  </si>
  <si>
    <t>Zachotín</t>
  </si>
  <si>
    <t>Police</t>
  </si>
  <si>
    <t>Rodkov</t>
  </si>
  <si>
    <t>Zbilidy</t>
  </si>
  <si>
    <t>Zajíčkov</t>
  </si>
  <si>
    <t>Rosička</t>
  </si>
  <si>
    <t>Zvěstovice</t>
  </si>
  <si>
    <t>Zbinohy</t>
  </si>
  <si>
    <t>Zhořec</t>
  </si>
  <si>
    <t>Pozďatín</t>
  </si>
  <si>
    <t>Rousměrov</t>
  </si>
  <si>
    <t>Zdeňkov</t>
  </si>
  <si>
    <t>Zlátenka</t>
  </si>
  <si>
    <t>Přeckov</t>
  </si>
  <si>
    <t>Rovečné</t>
  </si>
  <si>
    <t>Žižkovo Pole</t>
  </si>
  <si>
    <t>Žirov</t>
  </si>
  <si>
    <t>Předín</t>
  </si>
  <si>
    <t>Zvolenovice</t>
  </si>
  <si>
    <t>Přešovice</t>
  </si>
  <si>
    <t>Rozsochy</t>
  </si>
  <si>
    <t>Rožná</t>
  </si>
  <si>
    <t>Příštpo</t>
  </si>
  <si>
    <t>Pucov</t>
  </si>
  <si>
    <t>Rudolec</t>
  </si>
  <si>
    <t>Pyšel</t>
  </si>
  <si>
    <t>Rácovice</t>
  </si>
  <si>
    <t>Sazomín</t>
  </si>
  <si>
    <t>Radkovice u Budče</t>
  </si>
  <si>
    <t>Sejřek</t>
  </si>
  <si>
    <t>Radkovice u Hrotovic</t>
  </si>
  <si>
    <t>Sirákov</t>
  </si>
  <si>
    <t>Radonín</t>
  </si>
  <si>
    <t>Sklené</t>
  </si>
  <si>
    <t>Radošov</t>
  </si>
  <si>
    <t>Sklené nad Oslavou</t>
  </si>
  <si>
    <t>Radotice</t>
  </si>
  <si>
    <t>Skorotice</t>
  </si>
  <si>
    <t>Rapotice</t>
  </si>
  <si>
    <t>Skřinářov</t>
  </si>
  <si>
    <t>Rohy</t>
  </si>
  <si>
    <t>Rokytnice nad Rokytnou</t>
  </si>
  <si>
    <t>Spělkov</t>
  </si>
  <si>
    <t>Rouchovany</t>
  </si>
  <si>
    <t>Strachujov</t>
  </si>
  <si>
    <t>Rudíkov</t>
  </si>
  <si>
    <t>Stránecká Zhoř</t>
  </si>
  <si>
    <t>Římov</t>
  </si>
  <si>
    <t>Strážek</t>
  </si>
  <si>
    <t>Slavětice</t>
  </si>
  <si>
    <t>Sulkovec</t>
  </si>
  <si>
    <t>Slavičky</t>
  </si>
  <si>
    <t>Světnov</t>
  </si>
  <si>
    <t>Slavíkovice</t>
  </si>
  <si>
    <t>Sviny</t>
  </si>
  <si>
    <t>Smrk</t>
  </si>
  <si>
    <t>Svratka</t>
  </si>
  <si>
    <t>Stropešín</t>
  </si>
  <si>
    <t>Škrdlovice</t>
  </si>
  <si>
    <t>Štěpánov nad Svratkou</t>
  </si>
  <si>
    <t>Tři Studně</t>
  </si>
  <si>
    <t>Ubušínek</t>
  </si>
  <si>
    <t>Uhřínov</t>
  </si>
  <si>
    <t>Šebkovice</t>
  </si>
  <si>
    <t>Ujčov</t>
  </si>
  <si>
    <t>Štěměchy</t>
  </si>
  <si>
    <t>Štěpkov</t>
  </si>
  <si>
    <t>Unčín</t>
  </si>
  <si>
    <t>Trnava</t>
  </si>
  <si>
    <t>Vatín</t>
  </si>
  <si>
    <t>Třebelovice</t>
  </si>
  <si>
    <t>Věcov</t>
  </si>
  <si>
    <t>Věchnov</t>
  </si>
  <si>
    <t>Třesov</t>
  </si>
  <si>
    <t>Velká Losenice</t>
  </si>
  <si>
    <t>Valdíkov</t>
  </si>
  <si>
    <t>Velké Janovice</t>
  </si>
  <si>
    <t>Valeč</t>
  </si>
  <si>
    <t>Velké Tresné</t>
  </si>
  <si>
    <t>Vícenice</t>
  </si>
  <si>
    <t>Vepřová</t>
  </si>
  <si>
    <t>Vícenice u Náměště nad Oslavou</t>
  </si>
  <si>
    <t>Věstín</t>
  </si>
  <si>
    <t>Vladislav</t>
  </si>
  <si>
    <t>Vlčatín</t>
  </si>
  <si>
    <t>Vídeň</t>
  </si>
  <si>
    <t>Výčapy</t>
  </si>
  <si>
    <t>Vidonín</t>
  </si>
  <si>
    <t>Zahrádka</t>
  </si>
  <si>
    <t>Vír</t>
  </si>
  <si>
    <t>Zárubice</t>
  </si>
  <si>
    <t>Vlachovice</t>
  </si>
  <si>
    <t>Zašovice</t>
  </si>
  <si>
    <t>Zvěrkovice</t>
  </si>
  <si>
    <t>Vojnův Městec</t>
  </si>
  <si>
    <t>Vysoké</t>
  </si>
  <si>
    <t>Záblatí</t>
  </si>
  <si>
    <t>Zadní Zhořec</t>
  </si>
  <si>
    <t>Znětínek</t>
  </si>
  <si>
    <t>Zubří</t>
  </si>
  <si>
    <t>Hlubočky</t>
  </si>
  <si>
    <t>Konice</t>
  </si>
  <si>
    <t>Hranice</t>
  </si>
  <si>
    <t>Litovel</t>
  </si>
  <si>
    <t>Kostelec na Hané</t>
  </si>
  <si>
    <t>Hanušovice</t>
  </si>
  <si>
    <t>Zlaté hory</t>
  </si>
  <si>
    <t>Lutín</t>
  </si>
  <si>
    <t>Lipník nad Bečvou</t>
  </si>
  <si>
    <t>Libina</t>
  </si>
  <si>
    <t>Moravský Beroun</t>
  </si>
  <si>
    <t>Mohelnice</t>
  </si>
  <si>
    <t>Bělá pod Pradědem</t>
  </si>
  <si>
    <t>Alojzov</t>
  </si>
  <si>
    <t>Nový Malín</t>
  </si>
  <si>
    <t>Štěpánov</t>
  </si>
  <si>
    <t>Bedihošť</t>
  </si>
  <si>
    <t>Bělotín</t>
  </si>
  <si>
    <t>Postřelmov</t>
  </si>
  <si>
    <t>Bílá Voda</t>
  </si>
  <si>
    <t>Šternberk</t>
  </si>
  <si>
    <t>Bílovice-Lutotín</t>
  </si>
  <si>
    <t>Beňov</t>
  </si>
  <si>
    <t>Rapotín</t>
  </si>
  <si>
    <t>Černá Voda</t>
  </si>
  <si>
    <t>Uničov</t>
  </si>
  <si>
    <t>Biskupice</t>
  </si>
  <si>
    <t>Bezuchov</t>
  </si>
  <si>
    <t>Česká Ves</t>
  </si>
  <si>
    <t>Velká Bystřice</t>
  </si>
  <si>
    <t>Bohuslávky</t>
  </si>
  <si>
    <t>Zábřeh</t>
  </si>
  <si>
    <t>Hradec-Nová Ves</t>
  </si>
  <si>
    <t>Bousín</t>
  </si>
  <si>
    <t>Bochoř</t>
  </si>
  <si>
    <t>Kobylá nad Vidnavkou</t>
  </si>
  <si>
    <t>Brodek u Konice</t>
  </si>
  <si>
    <t>Brodek u Přerova</t>
  </si>
  <si>
    <t>Bohdíkov</t>
  </si>
  <si>
    <t>Lipová-lázně</t>
  </si>
  <si>
    <t>Bělkovice-Lašťany</t>
  </si>
  <si>
    <t>Brodek u Prostějova</t>
  </si>
  <si>
    <t>Buk</t>
  </si>
  <si>
    <t>Bílá Lhota</t>
  </si>
  <si>
    <t>Březsko</t>
  </si>
  <si>
    <t>Býškovice</t>
  </si>
  <si>
    <t>Ostružná</t>
  </si>
  <si>
    <t>Bílsko</t>
  </si>
  <si>
    <t>Budětsko</t>
  </si>
  <si>
    <t>Císařov</t>
  </si>
  <si>
    <t>Branná</t>
  </si>
  <si>
    <t>Písečná</t>
  </si>
  <si>
    <t>Blatec</t>
  </si>
  <si>
    <t>Buková</t>
  </si>
  <si>
    <t>Citov</t>
  </si>
  <si>
    <t>Bratrušov</t>
  </si>
  <si>
    <t>Skorošice</t>
  </si>
  <si>
    <t>Bohuňovice</t>
  </si>
  <si>
    <t>Čehovice</t>
  </si>
  <si>
    <t>Čechy</t>
  </si>
  <si>
    <t>Brníčko</t>
  </si>
  <si>
    <t>Stará Červená Voda</t>
  </si>
  <si>
    <t>Bouzov</t>
  </si>
  <si>
    <t>Čechy pod Kosířem</t>
  </si>
  <si>
    <t>Čelechovice</t>
  </si>
  <si>
    <t>Bušín</t>
  </si>
  <si>
    <t>Supíkovice</t>
  </si>
  <si>
    <t>Čelčice</t>
  </si>
  <si>
    <t>Černotín</t>
  </si>
  <si>
    <t>Dlouhomilov</t>
  </si>
  <si>
    <t>Uhelná</t>
  </si>
  <si>
    <t>Bystročice</t>
  </si>
  <si>
    <t>Čelechovice na Hané</t>
  </si>
  <si>
    <t>Dobrčice</t>
  </si>
  <si>
    <t>Dolní Studénky</t>
  </si>
  <si>
    <t>Vápenná</t>
  </si>
  <si>
    <t>Bystrovany</t>
  </si>
  <si>
    <t>Dolní Nětčice</t>
  </si>
  <si>
    <t>Velká Kraš</t>
  </si>
  <si>
    <t>Červenka</t>
  </si>
  <si>
    <t>Dobrochov</t>
  </si>
  <si>
    <t>Dolní Těšice</t>
  </si>
  <si>
    <t>Dubicko</t>
  </si>
  <si>
    <t>Velké Kunětice</t>
  </si>
  <si>
    <t>Daskabát</t>
  </si>
  <si>
    <t>Dobromilice</t>
  </si>
  <si>
    <t>Dolní Újezd</t>
  </si>
  <si>
    <t>Horní Studénky</t>
  </si>
  <si>
    <t>Vidnava</t>
  </si>
  <si>
    <t>Dlouhá Loučka</t>
  </si>
  <si>
    <t>Doloplazy</t>
  </si>
  <si>
    <t>Domaželice</t>
  </si>
  <si>
    <t>Hoštejn</t>
  </si>
  <si>
    <t>Drahany</t>
  </si>
  <si>
    <t>Dřevohostice</t>
  </si>
  <si>
    <t>Hraběšice</t>
  </si>
  <si>
    <t>Žulová</t>
  </si>
  <si>
    <t>Držovice</t>
  </si>
  <si>
    <t>Grymov</t>
  </si>
  <si>
    <t>Hrabišín</t>
  </si>
  <si>
    <t>Domašov nad Bystřicí</t>
  </si>
  <si>
    <t>Dřevnovice</t>
  </si>
  <si>
    <t>Hlinsko</t>
  </si>
  <si>
    <t>Hrabová</t>
  </si>
  <si>
    <t>Domašov u Šternberka</t>
  </si>
  <si>
    <t>Dzbel</t>
  </si>
  <si>
    <t>Horní Moštěnice</t>
  </si>
  <si>
    <t>Hynčina</t>
  </si>
  <si>
    <t>Drahanovice</t>
  </si>
  <si>
    <t>Hačky</t>
  </si>
  <si>
    <t>Horní Nětčice</t>
  </si>
  <si>
    <t>Chromeč</t>
  </si>
  <si>
    <t>Dub nad Moravou</t>
  </si>
  <si>
    <t>Hluchov</t>
  </si>
  <si>
    <t>Horní Těšice</t>
  </si>
  <si>
    <t>Jakubovice</t>
  </si>
  <si>
    <t>Dubčany</t>
  </si>
  <si>
    <t>Horní Štěpánov</t>
  </si>
  <si>
    <t>Janoušov</t>
  </si>
  <si>
    <t>Grygov</t>
  </si>
  <si>
    <t>Hradčany-Kobeřice</t>
  </si>
  <si>
    <t>Hrabůvka</t>
  </si>
  <si>
    <t>Jedlí</t>
  </si>
  <si>
    <t>Haňovice</t>
  </si>
  <si>
    <t>Hrdibořice</t>
  </si>
  <si>
    <t>Hlásnice</t>
  </si>
  <si>
    <t>Hrubčice</t>
  </si>
  <si>
    <t>Hustopeče nad Bečvou</t>
  </si>
  <si>
    <t>Jindřichov</t>
  </si>
  <si>
    <t>Hlušovice</t>
  </si>
  <si>
    <t>Hruška</t>
  </si>
  <si>
    <t>Jezernice</t>
  </si>
  <si>
    <t>Hněvotín</t>
  </si>
  <si>
    <t>Klopina</t>
  </si>
  <si>
    <t>Hnojice</t>
  </si>
  <si>
    <t>Kladníky</t>
  </si>
  <si>
    <t>Kolšov</t>
  </si>
  <si>
    <t>Horka nad Moravou</t>
  </si>
  <si>
    <t>Jesenec</t>
  </si>
  <si>
    <t>Kopřivná</t>
  </si>
  <si>
    <t>Horní Loděnice</t>
  </si>
  <si>
    <t>Kladky</t>
  </si>
  <si>
    <t>Kokory</t>
  </si>
  <si>
    <t>Kosov</t>
  </si>
  <si>
    <t>Hraničné Petrovice</t>
  </si>
  <si>
    <t>Klenovice na Hané</t>
  </si>
  <si>
    <t>Huzová</t>
  </si>
  <si>
    <t>Klopotovice</t>
  </si>
  <si>
    <t>Křtomil</t>
  </si>
  <si>
    <t>Lesnice</t>
  </si>
  <si>
    <t>Charváty</t>
  </si>
  <si>
    <t>Koválovice-Osíčany</t>
  </si>
  <si>
    <t>Lazníčky</t>
  </si>
  <si>
    <t>Leština</t>
  </si>
  <si>
    <t>Cholina</t>
  </si>
  <si>
    <t>Kralice na Hané</t>
  </si>
  <si>
    <t>Lazníky</t>
  </si>
  <si>
    <t>Jívová</t>
  </si>
  <si>
    <t>Krumsín</t>
  </si>
  <si>
    <t>Loštice</t>
  </si>
  <si>
    <t>Laškov</t>
  </si>
  <si>
    <t>Loučná nad Desnou</t>
  </si>
  <si>
    <t>Kožušany-Tážaly</t>
  </si>
  <si>
    <t>Malá Morava</t>
  </si>
  <si>
    <t>Krčmaň</t>
  </si>
  <si>
    <t>Ludmírov</t>
  </si>
  <si>
    <t>Lobodice</t>
  </si>
  <si>
    <t>Maletín</t>
  </si>
  <si>
    <t>Křelov-Břuchotín</t>
  </si>
  <si>
    <t>Malé Hradisko</t>
  </si>
  <si>
    <t>Luboměř pod Strážnou</t>
  </si>
  <si>
    <t>Mírov</t>
  </si>
  <si>
    <t>Liboš</t>
  </si>
  <si>
    <t>Mořice</t>
  </si>
  <si>
    <t>Malhotice</t>
  </si>
  <si>
    <t>Moravičany</t>
  </si>
  <si>
    <t>Lipina</t>
  </si>
  <si>
    <t>Mostkovice</t>
  </si>
  <si>
    <t>Měrovice nad Hanou</t>
  </si>
  <si>
    <t>Nemile</t>
  </si>
  <si>
    <t>Lipinka</t>
  </si>
  <si>
    <t>Myslejovice</t>
  </si>
  <si>
    <t>Milenov</t>
  </si>
  <si>
    <t>Loučany</t>
  </si>
  <si>
    <t>Němčice nad Hanou</t>
  </si>
  <si>
    <t>Milotice nad Bečvou</t>
  </si>
  <si>
    <t>Oskava</t>
  </si>
  <si>
    <t>Loučka</t>
  </si>
  <si>
    <t>Nezamyslice</t>
  </si>
  <si>
    <t>Nahošovice</t>
  </si>
  <si>
    <t>Palonín</t>
  </si>
  <si>
    <t>Luběnice</t>
  </si>
  <si>
    <t>Niva</t>
  </si>
  <si>
    <t>Nelešovice</t>
  </si>
  <si>
    <t>Luká</t>
  </si>
  <si>
    <t>Obědkovice</t>
  </si>
  <si>
    <t>Oldřichov</t>
  </si>
  <si>
    <t>Petrov nad Desnou</t>
  </si>
  <si>
    <t>Ohrozim</t>
  </si>
  <si>
    <t>Olšovec</t>
  </si>
  <si>
    <t>Písařov</t>
  </si>
  <si>
    <t>Majetín</t>
  </si>
  <si>
    <t>Ochoz</t>
  </si>
  <si>
    <t>Olšany u Prostějova</t>
  </si>
  <si>
    <t>Oplocany</t>
  </si>
  <si>
    <t>Postřelmůvek</t>
  </si>
  <si>
    <t>Měrotín</t>
  </si>
  <si>
    <t>Ondratice</t>
  </si>
  <si>
    <t>Oprostovice</t>
  </si>
  <si>
    <t>Rájec</t>
  </si>
  <si>
    <t>Město Libavá</t>
  </si>
  <si>
    <t>Otaslavice</t>
  </si>
  <si>
    <t>Osek nad Bečvou</t>
  </si>
  <si>
    <t>Rejchartice</t>
  </si>
  <si>
    <t>Mladeč</t>
  </si>
  <si>
    <t>Otinoves</t>
  </si>
  <si>
    <t>Paršovice</t>
  </si>
  <si>
    <t>Rohle</t>
  </si>
  <si>
    <t>Mladějovice</t>
  </si>
  <si>
    <t>Pavlovice u Kojetína</t>
  </si>
  <si>
    <t>Partutovice</t>
  </si>
  <si>
    <t>Rovensko</t>
  </si>
  <si>
    <t>Mrsklesy</t>
  </si>
  <si>
    <t>Pavlovice u Přerova</t>
  </si>
  <si>
    <t>Ruda nad Moravou</t>
  </si>
  <si>
    <t>Mutkov</t>
  </si>
  <si>
    <t>Pivín</t>
  </si>
  <si>
    <t>Sobotín</t>
  </si>
  <si>
    <t>Náklo</t>
  </si>
  <si>
    <t>Plumlov</t>
  </si>
  <si>
    <t>Polkovice</t>
  </si>
  <si>
    <t>Staré Město</t>
  </si>
  <si>
    <t>Náměšť na Hané</t>
  </si>
  <si>
    <t>Polomí</t>
  </si>
  <si>
    <t>Stavenice</t>
  </si>
  <si>
    <t>Norberčany</t>
  </si>
  <si>
    <t>Prostějovičky</t>
  </si>
  <si>
    <t>Potštát</t>
  </si>
  <si>
    <t>Sudkov</t>
  </si>
  <si>
    <t>Nová Hradečná</t>
  </si>
  <si>
    <t>Protivanov</t>
  </si>
  <si>
    <t>Prosenice</t>
  </si>
  <si>
    <t>Svébohov</t>
  </si>
  <si>
    <t>Olbramice</t>
  </si>
  <si>
    <t>Přemyslovice</t>
  </si>
  <si>
    <t>Provodovice</t>
  </si>
  <si>
    <t>Šléglov</t>
  </si>
  <si>
    <t>Paseka</t>
  </si>
  <si>
    <t>Ptení</t>
  </si>
  <si>
    <t>Štíty</t>
  </si>
  <si>
    <t>Pňovice</t>
  </si>
  <si>
    <t>Raková u Konice</t>
  </si>
  <si>
    <t>Radíkov</t>
  </si>
  <si>
    <t>Třeština</t>
  </si>
  <si>
    <t>Přáslavice</t>
  </si>
  <si>
    <t>Rakůvka</t>
  </si>
  <si>
    <t>Radkova Lhota</t>
  </si>
  <si>
    <t>Úsov</t>
  </si>
  <si>
    <t>Příkazy</t>
  </si>
  <si>
    <t>Rozstání</t>
  </si>
  <si>
    <t>Radkovy</t>
  </si>
  <si>
    <t>Velké Losiny</t>
  </si>
  <si>
    <t>Řídeč</t>
  </si>
  <si>
    <t>Seloutky</t>
  </si>
  <si>
    <t>Radotín</t>
  </si>
  <si>
    <t>Vernířovice</t>
  </si>
  <si>
    <t>Samotišky</t>
  </si>
  <si>
    <t>Vikantice</t>
  </si>
  <si>
    <t>Senice na Hané</t>
  </si>
  <si>
    <t>Skřípov</t>
  </si>
  <si>
    <t>Vikýřovice</t>
  </si>
  <si>
    <t>Senička</t>
  </si>
  <si>
    <t>Slatinky</t>
  </si>
  <si>
    <t>Rakov</t>
  </si>
  <si>
    <t>Vyšehoří</t>
  </si>
  <si>
    <t>Skrbeň</t>
  </si>
  <si>
    <t>Smržice</t>
  </si>
  <si>
    <t>Rokytnice</t>
  </si>
  <si>
    <t>Zborov</t>
  </si>
  <si>
    <t>Slatinice</t>
  </si>
  <si>
    <t>Srbce</t>
  </si>
  <si>
    <t>Rouské</t>
  </si>
  <si>
    <t>Stařechovice</t>
  </si>
  <si>
    <t>Říkovice</t>
  </si>
  <si>
    <t>Strukov</t>
  </si>
  <si>
    <t>Stínava</t>
  </si>
  <si>
    <t>Střeň</t>
  </si>
  <si>
    <t>Stražisko</t>
  </si>
  <si>
    <t>Soběchleby</t>
  </si>
  <si>
    <t>Suchonice</t>
  </si>
  <si>
    <t>Sobíšky</t>
  </si>
  <si>
    <t>Svésedlice</t>
  </si>
  <si>
    <t>Šubířov</t>
  </si>
  <si>
    <t>Stará Ves</t>
  </si>
  <si>
    <t>Štarnov</t>
  </si>
  <si>
    <t>Tištín</t>
  </si>
  <si>
    <t>Stříbrnice</t>
  </si>
  <si>
    <t>Šumvald</t>
  </si>
  <si>
    <t>Tvorovice</t>
  </si>
  <si>
    <t>Střítež nad Ludinou</t>
  </si>
  <si>
    <t>Určice</t>
  </si>
  <si>
    <t>Sušice</t>
  </si>
  <si>
    <t>Tovéř</t>
  </si>
  <si>
    <t>Víceměřice</t>
  </si>
  <si>
    <t>Šišma</t>
  </si>
  <si>
    <t>Troubelice</t>
  </si>
  <si>
    <t>Vícov</t>
  </si>
  <si>
    <t>Špičky</t>
  </si>
  <si>
    <t>Tršice</t>
  </si>
  <si>
    <t>Vincencov</t>
  </si>
  <si>
    <t>Teplice nad Bečvou</t>
  </si>
  <si>
    <t>Vitčice</t>
  </si>
  <si>
    <t>Tovačov</t>
  </si>
  <si>
    <t>Ústín</t>
  </si>
  <si>
    <t>Vranovice-Kelčice</t>
  </si>
  <si>
    <t>Troubky</t>
  </si>
  <si>
    <t>Velký Týnec</t>
  </si>
  <si>
    <t>Vrbátky</t>
  </si>
  <si>
    <t>Tučín</t>
  </si>
  <si>
    <t>Velký Újezd</t>
  </si>
  <si>
    <t>Vrchoslavice</t>
  </si>
  <si>
    <t>Turovice</t>
  </si>
  <si>
    <t>Věrovany</t>
  </si>
  <si>
    <t>Týn nad Bečvou</t>
  </si>
  <si>
    <t>Výšovice</t>
  </si>
  <si>
    <t>Uhřičice</t>
  </si>
  <si>
    <t>Želechovice</t>
  </si>
  <si>
    <t>Želeč</t>
  </si>
  <si>
    <t>Veselíčko</t>
  </si>
  <si>
    <t>Věžky</t>
  </si>
  <si>
    <t>Výkleky</t>
  </si>
  <si>
    <t>Zábeštní Lhota</t>
  </si>
  <si>
    <t>Zámrsky</t>
  </si>
  <si>
    <t>Žákovice</t>
  </si>
  <si>
    <t>Želatovice</t>
  </si>
  <si>
    <t>Bystřice pod Hostýnem</t>
  </si>
  <si>
    <t>Bojkovice</t>
  </si>
  <si>
    <t>Hovězí</t>
  </si>
  <si>
    <t>Brumov-Bylnice</t>
  </si>
  <si>
    <t>Holešov</t>
  </si>
  <si>
    <t>Hluk</t>
  </si>
  <si>
    <t>Karolinka</t>
  </si>
  <si>
    <t>Fryšták</t>
  </si>
  <si>
    <t>Hulín</t>
  </si>
  <si>
    <t>Kunovice</t>
  </si>
  <si>
    <t>Kelč</t>
  </si>
  <si>
    <t>Luhačovice</t>
  </si>
  <si>
    <t>Chropyně</t>
  </si>
  <si>
    <t>Nivnice</t>
  </si>
  <si>
    <t>Nový Hrozenkov</t>
  </si>
  <si>
    <t>Napajedla</t>
  </si>
  <si>
    <t>Koryčany</t>
  </si>
  <si>
    <t>Ostrožská Nová Ves</t>
  </si>
  <si>
    <t>Rožnov pod Radhoštěm</t>
  </si>
  <si>
    <t>Otrokovice</t>
  </si>
  <si>
    <t>Valašské Meziříčí</t>
  </si>
  <si>
    <t>Slavičín</t>
  </si>
  <si>
    <t>Kvasice</t>
  </si>
  <si>
    <t>Strání</t>
  </si>
  <si>
    <t>Velké Karlovice</t>
  </si>
  <si>
    <t>Slušovice</t>
  </si>
  <si>
    <t>Morkovice-Slížany</t>
  </si>
  <si>
    <t>Valašské Klobouky</t>
  </si>
  <si>
    <t>Zdounky</t>
  </si>
  <si>
    <t>Uherský Brod</t>
  </si>
  <si>
    <t>Zašová</t>
  </si>
  <si>
    <t>Vizovice</t>
  </si>
  <si>
    <t>Uherský Ostroh</t>
  </si>
  <si>
    <t>Bařice-Velké Těšany</t>
  </si>
  <si>
    <t>Bezměrov</t>
  </si>
  <si>
    <t>Branky</t>
  </si>
  <si>
    <t>Bělov</t>
  </si>
  <si>
    <t>Blazice</t>
  </si>
  <si>
    <t>Bánov</t>
  </si>
  <si>
    <t>Bystřička</t>
  </si>
  <si>
    <t>Bořenovice</t>
  </si>
  <si>
    <t>Bílovice</t>
  </si>
  <si>
    <t>Dolní Bečva</t>
  </si>
  <si>
    <t>Bohuslavice nad Vláří</t>
  </si>
  <si>
    <t>Brusné</t>
  </si>
  <si>
    <t>Boršice</t>
  </si>
  <si>
    <t>Francova Lhota</t>
  </si>
  <si>
    <t>Bohuslavice u Zlína</t>
  </si>
  <si>
    <t>Břest</t>
  </si>
  <si>
    <t>Boršice u Blatnice</t>
  </si>
  <si>
    <t>Halenkov</t>
  </si>
  <si>
    <t>Bratřejov</t>
  </si>
  <si>
    <t>Cetechovice</t>
  </si>
  <si>
    <t>Břestek</t>
  </si>
  <si>
    <t>Horní Bečva</t>
  </si>
  <si>
    <t>Březolupy</t>
  </si>
  <si>
    <t>Horní Lideč</t>
  </si>
  <si>
    <t>Honětice</t>
  </si>
  <si>
    <t>Hošťálková</t>
  </si>
  <si>
    <t>Březůvky</t>
  </si>
  <si>
    <t>Horní Lapač</t>
  </si>
  <si>
    <t>Buchlovice</t>
  </si>
  <si>
    <t>Huslenky</t>
  </si>
  <si>
    <t>Dešná</t>
  </si>
  <si>
    <t>Hoštice</t>
  </si>
  <si>
    <t>Bystřice pod Lopeníkem</t>
  </si>
  <si>
    <t>Hutisko-Solanec</t>
  </si>
  <si>
    <t>Dobrkovice</t>
  </si>
  <si>
    <t>Chomýž</t>
  </si>
  <si>
    <t>Částkov</t>
  </si>
  <si>
    <t>Choryně</t>
  </si>
  <si>
    <t>Dolní Lhota</t>
  </si>
  <si>
    <t>Chvalčov</t>
  </si>
  <si>
    <t>Dolní Němčí</t>
  </si>
  <si>
    <t>Jablůnka</t>
  </si>
  <si>
    <t>Doubravy</t>
  </si>
  <si>
    <t>Chvalnov-Lísky</t>
  </si>
  <si>
    <t>Drslavice</t>
  </si>
  <si>
    <t>Janová</t>
  </si>
  <si>
    <t>Jankovice</t>
  </si>
  <si>
    <t>Horní Němčí</t>
  </si>
  <si>
    <t>Jarcová</t>
  </si>
  <si>
    <t>Držková</t>
  </si>
  <si>
    <t>Jarohněvice</t>
  </si>
  <si>
    <t>Hostějov</t>
  </si>
  <si>
    <t>Kateřinice</t>
  </si>
  <si>
    <t>Halenkovice</t>
  </si>
  <si>
    <t>Karolín</t>
  </si>
  <si>
    <t>Hostětín</t>
  </si>
  <si>
    <t>Kladeruby</t>
  </si>
  <si>
    <t>Haluzice</t>
  </si>
  <si>
    <t>Komárno</t>
  </si>
  <si>
    <t>Hradčovice</t>
  </si>
  <si>
    <t>Krhová</t>
  </si>
  <si>
    <t>Horní Lhota</t>
  </si>
  <si>
    <t>Kostelany</t>
  </si>
  <si>
    <t>Huštěnovice</t>
  </si>
  <si>
    <t>Hostišová</t>
  </si>
  <si>
    <t>Kostelec u Holešova</t>
  </si>
  <si>
    <t>Jalubí</t>
  </si>
  <si>
    <t>Lačnov</t>
  </si>
  <si>
    <t>Hrobice</t>
  </si>
  <si>
    <t>Kunkovice</t>
  </si>
  <si>
    <t>Leskovec</t>
  </si>
  <si>
    <t>Hřivínův Újezd</t>
  </si>
  <si>
    <t>Kurovice</t>
  </si>
  <si>
    <t>Kněžpole</t>
  </si>
  <si>
    <t>Lešná</t>
  </si>
  <si>
    <t>Hvozdná</t>
  </si>
  <si>
    <t>Kyselovice</t>
  </si>
  <si>
    <t>Komňa</t>
  </si>
  <si>
    <t>Lhota u Vsetína</t>
  </si>
  <si>
    <t>Lechotice</t>
  </si>
  <si>
    <t>Korytná</t>
  </si>
  <si>
    <t>Lidečko</t>
  </si>
  <si>
    <t>Jestřabí</t>
  </si>
  <si>
    <t>Litenčice</t>
  </si>
  <si>
    <t>Kostelany nad Moravou</t>
  </si>
  <si>
    <t>Liptál</t>
  </si>
  <si>
    <t>Kaňovice</t>
  </si>
  <si>
    <t>Košíky</t>
  </si>
  <si>
    <t>Kudlovice</t>
  </si>
  <si>
    <t>Kašava</t>
  </si>
  <si>
    <t>Ludslavice</t>
  </si>
  <si>
    <t>Lopeník</t>
  </si>
  <si>
    <t>Malá Bystřice</t>
  </si>
  <si>
    <t>Kelníky</t>
  </si>
  <si>
    <t>Lutopecny</t>
  </si>
  <si>
    <t>Mikulůvka</t>
  </si>
  <si>
    <t>Mistřice</t>
  </si>
  <si>
    <t>Oznice</t>
  </si>
  <si>
    <t>Křekov</t>
  </si>
  <si>
    <t>Míškovice</t>
  </si>
  <si>
    <t>Modrá</t>
  </si>
  <si>
    <t>Mrlínek</t>
  </si>
  <si>
    <t>Nedachlebice</t>
  </si>
  <si>
    <t>Lhotsko</t>
  </si>
  <si>
    <t>Nedakonice</t>
  </si>
  <si>
    <t>Poličná</t>
  </si>
  <si>
    <t>Nítkovice</t>
  </si>
  <si>
    <t>Nezdenice</t>
  </si>
  <si>
    <t>Pozděchov</t>
  </si>
  <si>
    <t>Nová Dědina</t>
  </si>
  <si>
    <t>Prlov</t>
  </si>
  <si>
    <t>Osíčko</t>
  </si>
  <si>
    <t>Ostrožská Lhota</t>
  </si>
  <si>
    <t>Prostřední Bečva</t>
  </si>
  <si>
    <t>Ludkovice</t>
  </si>
  <si>
    <t>Pacetluky</t>
  </si>
  <si>
    <t>Osvětimany</t>
  </si>
  <si>
    <t>Pržno</t>
  </si>
  <si>
    <t>Pačlavice</t>
  </si>
  <si>
    <t>Pašovice</t>
  </si>
  <si>
    <t>Ratiboř</t>
  </si>
  <si>
    <t>Lukoveček</t>
  </si>
  <si>
    <t>Počenice-Tetětice</t>
  </si>
  <si>
    <t>Pitín</t>
  </si>
  <si>
    <t>Růžďka</t>
  </si>
  <si>
    <t>Lutonina</t>
  </si>
  <si>
    <t>Podhradní Lhota</t>
  </si>
  <si>
    <t>Seninka</t>
  </si>
  <si>
    <t>Machová</t>
  </si>
  <si>
    <t>Prasklice</t>
  </si>
  <si>
    <t>Polešovice</t>
  </si>
  <si>
    <t>Střelná</t>
  </si>
  <si>
    <t>Mysločovice</t>
  </si>
  <si>
    <t>Pravčice</t>
  </si>
  <si>
    <t>Střítež nad Bečvou</t>
  </si>
  <si>
    <t>Návojná</t>
  </si>
  <si>
    <t>Prusinovice</t>
  </si>
  <si>
    <t>Prakšice</t>
  </si>
  <si>
    <t>Študlov</t>
  </si>
  <si>
    <t>Nedašov</t>
  </si>
  <si>
    <t>Nedašova Lhota</t>
  </si>
  <si>
    <t>Rajnochovice</t>
  </si>
  <si>
    <t>Salaš</t>
  </si>
  <si>
    <t>Valašská Bystřice</t>
  </si>
  <si>
    <t>Neubuz</t>
  </si>
  <si>
    <t>Slavkov</t>
  </si>
  <si>
    <t>Valašská Polanka</t>
  </si>
  <si>
    <t>Oldřichovice</t>
  </si>
  <si>
    <t>Roštění</t>
  </si>
  <si>
    <t>Staré Hutě</t>
  </si>
  <si>
    <t>Valašská Senice</t>
  </si>
  <si>
    <t>Ostrata</t>
  </si>
  <si>
    <t>Roštín</t>
  </si>
  <si>
    <t>Starý Hrozenkov</t>
  </si>
  <si>
    <t>Valašské Příkazy</t>
  </si>
  <si>
    <t>Petrůvka</t>
  </si>
  <si>
    <t>Rusava</t>
  </si>
  <si>
    <t>Velká Lhota</t>
  </si>
  <si>
    <t>Rymice</t>
  </si>
  <si>
    <t>Stupava</t>
  </si>
  <si>
    <t>Vidče</t>
  </si>
  <si>
    <t>Podkopná Lhota</t>
  </si>
  <si>
    <t>Skaštice</t>
  </si>
  <si>
    <t>Suchá Loz</t>
  </si>
  <si>
    <t>Vigantice</t>
  </si>
  <si>
    <t>Slavkov pod Hostýnem</t>
  </si>
  <si>
    <t>Zděchov</t>
  </si>
  <si>
    <t>Poteč</t>
  </si>
  <si>
    <t>Soběsuky</t>
  </si>
  <si>
    <t>Pozlovice</t>
  </si>
  <si>
    <t>Střílky</t>
  </si>
  <si>
    <t>Provodov</t>
  </si>
  <si>
    <t>Střížovice</t>
  </si>
  <si>
    <t>Topolná</t>
  </si>
  <si>
    <t>Racková</t>
  </si>
  <si>
    <t>Sulimov</t>
  </si>
  <si>
    <t>Traplice</t>
  </si>
  <si>
    <t>Šelešovice</t>
  </si>
  <si>
    <t>Rudimov</t>
  </si>
  <si>
    <t>Troubky-Zdislavice</t>
  </si>
  <si>
    <t>Tupesy</t>
  </si>
  <si>
    <t>Sazovice</t>
  </si>
  <si>
    <t>Třebětice</t>
  </si>
  <si>
    <t>Sehradice</t>
  </si>
  <si>
    <t>Vápenice</t>
  </si>
  <si>
    <t>Slopné</t>
  </si>
  <si>
    <t>Spytihněv</t>
  </si>
  <si>
    <t>Velehrad</t>
  </si>
  <si>
    <t>Vrbka</t>
  </si>
  <si>
    <t>Veletiny</t>
  </si>
  <si>
    <t>Šarovy</t>
  </si>
  <si>
    <t>Zahnašovice</t>
  </si>
  <si>
    <t>Vlčnov</t>
  </si>
  <si>
    <t>Štítná nad Vláří-Popov</t>
  </si>
  <si>
    <t>Záříčí</t>
  </si>
  <si>
    <t>Vyškovec</t>
  </si>
  <si>
    <t>Tečovice</t>
  </si>
  <si>
    <t>Zástřizly</t>
  </si>
  <si>
    <t>Záhorovice</t>
  </si>
  <si>
    <t>Tichov</t>
  </si>
  <si>
    <t>Zborovice</t>
  </si>
  <si>
    <t>Zlámanec</t>
  </si>
  <si>
    <t>Tlumačov</t>
  </si>
  <si>
    <t>Zlobice</t>
  </si>
  <si>
    <t>Zlechov</t>
  </si>
  <si>
    <t>Žalkovice</t>
  </si>
  <si>
    <t>Žítková</t>
  </si>
  <si>
    <t>Ublo</t>
  </si>
  <si>
    <t>Žeranovice</t>
  </si>
  <si>
    <t>Velký Ořechov</t>
  </si>
  <si>
    <t>Vlachova Lhota</t>
  </si>
  <si>
    <t>Vlčková</t>
  </si>
  <si>
    <t>Všemina</t>
  </si>
  <si>
    <t>Vysoké Pole</t>
  </si>
  <si>
    <t>Zádveřice-Raková</t>
  </si>
  <si>
    <t>Želechovice nad Dřevnicí</t>
  </si>
  <si>
    <t>Žlutava</t>
  </si>
  <si>
    <t>Borovany</t>
  </si>
  <si>
    <t>České Velenice</t>
  </si>
  <si>
    <t>Kovářov</t>
  </si>
  <si>
    <t>Čkyně</t>
  </si>
  <si>
    <t>Bavorov</t>
  </si>
  <si>
    <t>Bechyně</t>
  </si>
  <si>
    <t>Horní Planá</t>
  </si>
  <si>
    <t>Dačice</t>
  </si>
  <si>
    <t>Milevsko</t>
  </si>
  <si>
    <t>Lhenice</t>
  </si>
  <si>
    <t>Blatná</t>
  </si>
  <si>
    <t>Chýnov</t>
  </si>
  <si>
    <t>Dobrá Voda u Českých Budějovic</t>
  </si>
  <si>
    <t>Kájov</t>
  </si>
  <si>
    <t>Mirovice</t>
  </si>
  <si>
    <t>Netolice</t>
  </si>
  <si>
    <t>Jistebnice</t>
  </si>
  <si>
    <t>Hluboká nad Vltavou</t>
  </si>
  <si>
    <t>Kaplice</t>
  </si>
  <si>
    <t>Kardašova Řečice</t>
  </si>
  <si>
    <t>Vodňany</t>
  </si>
  <si>
    <t>Malšice</t>
  </si>
  <si>
    <t>Lišov</t>
  </si>
  <si>
    <t>Křemže</t>
  </si>
  <si>
    <t>Nová Bystřice</t>
  </si>
  <si>
    <t>Protivín</t>
  </si>
  <si>
    <t>Vimperk</t>
  </si>
  <si>
    <t>Volyně</t>
  </si>
  <si>
    <t>Mladá Vožice</t>
  </si>
  <si>
    <t>Rudolfov</t>
  </si>
  <si>
    <t>Loučovice</t>
  </si>
  <si>
    <t>Nová Včelnice</t>
  </si>
  <si>
    <t>Vlachovo Březí</t>
  </si>
  <si>
    <t>Planá nad Lužnicí</t>
  </si>
  <si>
    <t>Srubec</t>
  </si>
  <si>
    <t>Velešín</t>
  </si>
  <si>
    <t>Slavonice</t>
  </si>
  <si>
    <t>Albrechtice nad Vltavou</t>
  </si>
  <si>
    <t>Volary</t>
  </si>
  <si>
    <t>Bělčice</t>
  </si>
  <si>
    <t>Sezimovo Ústí</t>
  </si>
  <si>
    <t>Trhové Sviny</t>
  </si>
  <si>
    <t>Větřní</t>
  </si>
  <si>
    <t>Studená</t>
  </si>
  <si>
    <t>Zdíkov</t>
  </si>
  <si>
    <t>Bezdědovice</t>
  </si>
  <si>
    <t>Soběslav</t>
  </si>
  <si>
    <t>Týn nad Vltavou</t>
  </si>
  <si>
    <t>Vyšší Brod</t>
  </si>
  <si>
    <t>Suchdol nad Lužnicí</t>
  </si>
  <si>
    <t>Zliv</t>
  </si>
  <si>
    <t>Třeboň</t>
  </si>
  <si>
    <t>Boudy</t>
  </si>
  <si>
    <t>Veselí nad Lužnicí</t>
  </si>
  <si>
    <t>Benešov nad Černou</t>
  </si>
  <si>
    <t>Božetice</t>
  </si>
  <si>
    <t>Bohumilice</t>
  </si>
  <si>
    <t>Besednice</t>
  </si>
  <si>
    <t>Báňovice</t>
  </si>
  <si>
    <t>Branice</t>
  </si>
  <si>
    <t>Bohunice</t>
  </si>
  <si>
    <t>Budyně</t>
  </si>
  <si>
    <t>Balkova Lhota</t>
  </si>
  <si>
    <t>Bečice</t>
  </si>
  <si>
    <t>Bohdalovice</t>
  </si>
  <si>
    <t>Bednárec</t>
  </si>
  <si>
    <t>Cerhonice</t>
  </si>
  <si>
    <t>Borová Lada</t>
  </si>
  <si>
    <t>Buzice</t>
  </si>
  <si>
    <t>Brloh</t>
  </si>
  <si>
    <t>Bednáreček</t>
  </si>
  <si>
    <t>Čimelice</t>
  </si>
  <si>
    <t>Bošice</t>
  </si>
  <si>
    <t>Cehnice</t>
  </si>
  <si>
    <t>Bujanov</t>
  </si>
  <si>
    <t>Blažejov</t>
  </si>
  <si>
    <t>Čížová</t>
  </si>
  <si>
    <t>Čečelovice</t>
  </si>
  <si>
    <t>Borkovice</t>
  </si>
  <si>
    <t>Boršov nad Vltavou</t>
  </si>
  <si>
    <t>Černá v Pošumaví</t>
  </si>
  <si>
    <t>Dobev</t>
  </si>
  <si>
    <t>Čejetice</t>
  </si>
  <si>
    <t>Bošilec</t>
  </si>
  <si>
    <t>Dolní Dvořiště</t>
  </si>
  <si>
    <t>Dolní Novosedly</t>
  </si>
  <si>
    <t>Bušanovice</t>
  </si>
  <si>
    <t>Čepřovice</t>
  </si>
  <si>
    <t>Bradáčov</t>
  </si>
  <si>
    <t>Branišov</t>
  </si>
  <si>
    <t>Dolní Třebonín</t>
  </si>
  <si>
    <t>Drhovle</t>
  </si>
  <si>
    <t>Břehov</t>
  </si>
  <si>
    <t>Frymburk</t>
  </si>
  <si>
    <t>Budíškovice</t>
  </si>
  <si>
    <t>Heřmaň</t>
  </si>
  <si>
    <t>Dub</t>
  </si>
  <si>
    <t>Číčenice</t>
  </si>
  <si>
    <t>Budislav</t>
  </si>
  <si>
    <t>Holubov</t>
  </si>
  <si>
    <t>Cep</t>
  </si>
  <si>
    <t>Horosedly</t>
  </si>
  <si>
    <t>Černýšovice</t>
  </si>
  <si>
    <t>Horní Dvořiště</t>
  </si>
  <si>
    <t>Cizkrajov</t>
  </si>
  <si>
    <t>Hrazany</t>
  </si>
  <si>
    <t>Horní Vltavice</t>
  </si>
  <si>
    <t>Drahonice</t>
  </si>
  <si>
    <t>Dírná</t>
  </si>
  <si>
    <t>Čenkov u Bechyně</t>
  </si>
  <si>
    <t>Hořice na Šumavě</t>
  </si>
  <si>
    <t>Červený Hrádek</t>
  </si>
  <si>
    <t>Hrejkovice</t>
  </si>
  <si>
    <t>Drachkov</t>
  </si>
  <si>
    <t>Čížkrajice</t>
  </si>
  <si>
    <t>Český Rudolec</t>
  </si>
  <si>
    <t>Chyšky</t>
  </si>
  <si>
    <t>Drážov</t>
  </si>
  <si>
    <t>Dobronice u Bechyně</t>
  </si>
  <si>
    <t>Dasný</t>
  </si>
  <si>
    <t>Chvalšiny</t>
  </si>
  <si>
    <t>Jetětice</t>
  </si>
  <si>
    <t>Chlumany</t>
  </si>
  <si>
    <t>Droužetice</t>
  </si>
  <si>
    <t>Dolní Hořice</t>
  </si>
  <si>
    <t>Dívčice</t>
  </si>
  <si>
    <t>Lipno nad Vltavou</t>
  </si>
  <si>
    <t>Člunek</t>
  </si>
  <si>
    <t>Jickovice</t>
  </si>
  <si>
    <t>Chroboly</t>
  </si>
  <si>
    <t>Dřešín</t>
  </si>
  <si>
    <t>Dolní Hrachovice</t>
  </si>
  <si>
    <t>Malonty</t>
  </si>
  <si>
    <t>Kestřany</t>
  </si>
  <si>
    <t>Drahov</t>
  </si>
  <si>
    <t>Dolní Bukovsko</t>
  </si>
  <si>
    <t>Malšín</t>
  </si>
  <si>
    <t>Kratušín</t>
  </si>
  <si>
    <t>Hájek</t>
  </si>
  <si>
    <t>Dráchov</t>
  </si>
  <si>
    <t>Mirkovice</t>
  </si>
  <si>
    <t>Dívčí Kopy</t>
  </si>
  <si>
    <t>Kostelec nad Vltavou</t>
  </si>
  <si>
    <t>Křišťanov</t>
  </si>
  <si>
    <t>Hlupín</t>
  </si>
  <si>
    <t>Dražice</t>
  </si>
  <si>
    <t>Doudleby</t>
  </si>
  <si>
    <t>Mojné</t>
  </si>
  <si>
    <t>Dobrohošť</t>
  </si>
  <si>
    <t>Ktiš</t>
  </si>
  <si>
    <t>Dražičky</t>
  </si>
  <si>
    <t>Drahotěšice</t>
  </si>
  <si>
    <t>Dolní Pěna</t>
  </si>
  <si>
    <t>Kubova Huť</t>
  </si>
  <si>
    <t>Hornosín</t>
  </si>
  <si>
    <t>Drhovice</t>
  </si>
  <si>
    <t>Dražíč</t>
  </si>
  <si>
    <t>Dolní Žďár</t>
  </si>
  <si>
    <t>Kvilda</t>
  </si>
  <si>
    <t>Hoslovice</t>
  </si>
  <si>
    <t>Haškovcova Lhota</t>
  </si>
  <si>
    <t>Dříteň</t>
  </si>
  <si>
    <t>Omlenice</t>
  </si>
  <si>
    <t>Lažiště</t>
  </si>
  <si>
    <t>Hlasivo</t>
  </si>
  <si>
    <t>Dubičné</t>
  </si>
  <si>
    <t>Pohorská Ves</t>
  </si>
  <si>
    <t>Doňov</t>
  </si>
  <si>
    <t>Kučeř</t>
  </si>
  <si>
    <t>Lčovice</t>
  </si>
  <si>
    <t>Chelčice</t>
  </si>
  <si>
    <t>Hlavatce</t>
  </si>
  <si>
    <t>Dubné</t>
  </si>
  <si>
    <t>Polná na Šumavě</t>
  </si>
  <si>
    <t>Drunče</t>
  </si>
  <si>
    <t>Květov</t>
  </si>
  <si>
    <t>Lenora</t>
  </si>
  <si>
    <t>Hodětín</t>
  </si>
  <si>
    <t>Dynín</t>
  </si>
  <si>
    <t>Přední Výtoň</t>
  </si>
  <si>
    <t>Dunajovice</t>
  </si>
  <si>
    <t>Lipovice</t>
  </si>
  <si>
    <t>Chobot</t>
  </si>
  <si>
    <t>Habří</t>
  </si>
  <si>
    <t>Přídolí</t>
  </si>
  <si>
    <t>Dvory nad Lužnicí</t>
  </si>
  <si>
    <t>Minice</t>
  </si>
  <si>
    <t>Chrášťovice</t>
  </si>
  <si>
    <t>Chotěmice</t>
  </si>
  <si>
    <t>Hartmanice</t>
  </si>
  <si>
    <t>Přísečná</t>
  </si>
  <si>
    <t>Frahelž</t>
  </si>
  <si>
    <t>Mirotice</t>
  </si>
  <si>
    <t>Mahouš</t>
  </si>
  <si>
    <t>Jinín</t>
  </si>
  <si>
    <t>Chotoviny</t>
  </si>
  <si>
    <t>Rožmberk nad Vltavou</t>
  </si>
  <si>
    <t>Hadravova Rosička</t>
  </si>
  <si>
    <t>Mišovice</t>
  </si>
  <si>
    <t>Malovice</t>
  </si>
  <si>
    <t>Choustník</t>
  </si>
  <si>
    <t>Rožmitál na Šumavě</t>
  </si>
  <si>
    <t>Halámky</t>
  </si>
  <si>
    <t>Myslín</t>
  </si>
  <si>
    <t>Mičovice</t>
  </si>
  <si>
    <t>Kalenice</t>
  </si>
  <si>
    <t>Chrbonín</t>
  </si>
  <si>
    <t>Hlincová Hora</t>
  </si>
  <si>
    <t>Soběnov</t>
  </si>
  <si>
    <t>Hamr</t>
  </si>
  <si>
    <t>Nerestce</t>
  </si>
  <si>
    <t>Nebahovy</t>
  </si>
  <si>
    <t>Katovice</t>
  </si>
  <si>
    <t>Jedlany</t>
  </si>
  <si>
    <t>Homole</t>
  </si>
  <si>
    <t>Srnín</t>
  </si>
  <si>
    <t>Hatín</t>
  </si>
  <si>
    <t>Nevězice</t>
  </si>
  <si>
    <t>Horní Kněžeklady</t>
  </si>
  <si>
    <t>Heřmaneč</t>
  </si>
  <si>
    <t>Nicov</t>
  </si>
  <si>
    <t>Kocelovice</t>
  </si>
  <si>
    <t>Klenovice</t>
  </si>
  <si>
    <t>Horní Stropnice</t>
  </si>
  <si>
    <t>Světlík</t>
  </si>
  <si>
    <t>Horní Meziříčko</t>
  </si>
  <si>
    <t>Nová Pec</t>
  </si>
  <si>
    <t>Krajníčko</t>
  </si>
  <si>
    <t>Hosín</t>
  </si>
  <si>
    <t>Věžovatá Pláně</t>
  </si>
  <si>
    <t>Horní Němčice</t>
  </si>
  <si>
    <t>Orlík nad Vltavou</t>
  </si>
  <si>
    <t>Nové Hutě</t>
  </si>
  <si>
    <t>Kraselov</t>
  </si>
  <si>
    <t>Hosty</t>
  </si>
  <si>
    <t>Zlatá Koruna</t>
  </si>
  <si>
    <t>Horní Pěna</t>
  </si>
  <si>
    <t>Olšovice</t>
  </si>
  <si>
    <t>Krašlovice</t>
  </si>
  <si>
    <t>Košín</t>
  </si>
  <si>
    <t>Hradce</t>
  </si>
  <si>
    <t>Zubčice</t>
  </si>
  <si>
    <t>Horní Radouň</t>
  </si>
  <si>
    <t>Oslov</t>
  </si>
  <si>
    <t>Pěčnov</t>
  </si>
  <si>
    <t>Krejnice</t>
  </si>
  <si>
    <t>Krátošice</t>
  </si>
  <si>
    <t>Zvíkov</t>
  </si>
  <si>
    <t>Horní Skrýchov</t>
  </si>
  <si>
    <t>Ostrovec</t>
  </si>
  <si>
    <t>Radhostice</t>
  </si>
  <si>
    <t>Krty-Hradec</t>
  </si>
  <si>
    <t>Krtov</t>
  </si>
  <si>
    <t>Hrdějovice</t>
  </si>
  <si>
    <t>Horní Slatina</t>
  </si>
  <si>
    <t>Paseky</t>
  </si>
  <si>
    <t>Stachy</t>
  </si>
  <si>
    <t>Kuřimany</t>
  </si>
  <si>
    <t>Libějice</t>
  </si>
  <si>
    <t>Hůry</t>
  </si>
  <si>
    <t>Hospříz</t>
  </si>
  <si>
    <t>Podolí I</t>
  </si>
  <si>
    <t>Stožec</t>
  </si>
  <si>
    <t>Kváskovice</t>
  </si>
  <si>
    <t>Hrachoviště</t>
  </si>
  <si>
    <t>Probulov</t>
  </si>
  <si>
    <t>Strážný</t>
  </si>
  <si>
    <t>Mažice</t>
  </si>
  <si>
    <t>Chotýčany</t>
  </si>
  <si>
    <t>Hříšice</t>
  </si>
  <si>
    <t>Přeborov</t>
  </si>
  <si>
    <t>Strunkovice nad Blanicí</t>
  </si>
  <si>
    <t>Meziříčí</t>
  </si>
  <si>
    <t>Chlum u Třeboně</t>
  </si>
  <si>
    <t>Předotice</t>
  </si>
  <si>
    <t>Svatá Maří</t>
  </si>
  <si>
    <t>Libějovice</t>
  </si>
  <si>
    <t>Jarošov nad Nežárkou</t>
  </si>
  <si>
    <t>Přeštěnice</t>
  </si>
  <si>
    <t>Šumavské Hoštice</t>
  </si>
  <si>
    <t>Libětice</t>
  </si>
  <si>
    <t>Mlýny</t>
  </si>
  <si>
    <t>Putim</t>
  </si>
  <si>
    <t>Těšovice</t>
  </si>
  <si>
    <t>Litochovice</t>
  </si>
  <si>
    <t>Myslkovice</t>
  </si>
  <si>
    <t>Jivno</t>
  </si>
  <si>
    <t>Kačlehy</t>
  </si>
  <si>
    <t>Rakovice</t>
  </si>
  <si>
    <t>Tvrzice</t>
  </si>
  <si>
    <t>Lnáře</t>
  </si>
  <si>
    <t>Nadějkov</t>
  </si>
  <si>
    <t>Kamenný Malíkov</t>
  </si>
  <si>
    <t>Ražice</t>
  </si>
  <si>
    <t>Nasavrky</t>
  </si>
  <si>
    <t>Kamenný Újezd</t>
  </si>
  <si>
    <t>Klec</t>
  </si>
  <si>
    <t>Sepekov</t>
  </si>
  <si>
    <t>Vacov</t>
  </si>
  <si>
    <t>Mačkov</t>
  </si>
  <si>
    <t>Nemyšl</t>
  </si>
  <si>
    <t>Komařice</t>
  </si>
  <si>
    <t>Kostelní Radouň</t>
  </si>
  <si>
    <t>Skály</t>
  </si>
  <si>
    <t>Vitějovice</t>
  </si>
  <si>
    <t>Malenice</t>
  </si>
  <si>
    <t>Nová Ves u Chýnova</t>
  </si>
  <si>
    <t>Kvítkovice</t>
  </si>
  <si>
    <t>Kostelní Vydří</t>
  </si>
  <si>
    <t>Slabčice</t>
  </si>
  <si>
    <t>Mečichov</t>
  </si>
  <si>
    <t>Nová Ves u Mladé Vožice</t>
  </si>
  <si>
    <t>Ledenice</t>
  </si>
  <si>
    <t>Kunžak</t>
  </si>
  <si>
    <t>Smetanova Lhota</t>
  </si>
  <si>
    <t>Měkynec</t>
  </si>
  <si>
    <t>Libín</t>
  </si>
  <si>
    <t>Lásenice</t>
  </si>
  <si>
    <t>Stehlovice</t>
  </si>
  <si>
    <t>Zábrdí</t>
  </si>
  <si>
    <t>Milejovice</t>
  </si>
  <si>
    <t>Opařany</t>
  </si>
  <si>
    <t>Libníč</t>
  </si>
  <si>
    <t>Lodhéřov</t>
  </si>
  <si>
    <t>Tálín</t>
  </si>
  <si>
    <t>Zálezly</t>
  </si>
  <si>
    <t>Miloňovice</t>
  </si>
  <si>
    <t>Pohnánec</t>
  </si>
  <si>
    <t>Lipí</t>
  </si>
  <si>
    <t>Lomnice nad Lužnicí</t>
  </si>
  <si>
    <t>Temešvár</t>
  </si>
  <si>
    <t>Zbytiny</t>
  </si>
  <si>
    <t>Mnichov</t>
  </si>
  <si>
    <t>Pohnání</t>
  </si>
  <si>
    <t>Litvínovice</t>
  </si>
  <si>
    <t>Lužnice</t>
  </si>
  <si>
    <t>Varvažov</t>
  </si>
  <si>
    <t>Žárovná</t>
  </si>
  <si>
    <t>Pojbuky</t>
  </si>
  <si>
    <t>Ločenice</t>
  </si>
  <si>
    <t>Majdalena</t>
  </si>
  <si>
    <t>Želnava</t>
  </si>
  <si>
    <t>Myštice</t>
  </si>
  <si>
    <t>Přehořov</t>
  </si>
  <si>
    <t>Mazelov</t>
  </si>
  <si>
    <t>Nová Olešná</t>
  </si>
  <si>
    <t>Vlastec</t>
  </si>
  <si>
    <t>Žernovice</t>
  </si>
  <si>
    <t>Nebřehovice</t>
  </si>
  <si>
    <t>Psárov</t>
  </si>
  <si>
    <t>Mladošovice</t>
  </si>
  <si>
    <t>Nová Ves nad Lužnicí</t>
  </si>
  <si>
    <t>Vlksice</t>
  </si>
  <si>
    <t>Radenín</t>
  </si>
  <si>
    <t>Modrá Hůrka</t>
  </si>
  <si>
    <t>Novosedly nad Nežárkou</t>
  </si>
  <si>
    <t>Vojníkov</t>
  </si>
  <si>
    <t>Němětice</t>
  </si>
  <si>
    <t>Mokrý Lom</t>
  </si>
  <si>
    <t>Okrouhlá Radouň</t>
  </si>
  <si>
    <t>Nihošovice</t>
  </si>
  <si>
    <t>Radimovice u Tábora</t>
  </si>
  <si>
    <t>Mydlovary</t>
  </si>
  <si>
    <t>Peč</t>
  </si>
  <si>
    <t>Vrcovice</t>
  </si>
  <si>
    <t>Nišovice</t>
  </si>
  <si>
    <t>Radimovice u Želče</t>
  </si>
  <si>
    <t>Nákří</t>
  </si>
  <si>
    <t>Nedabyle</t>
  </si>
  <si>
    <t>Pístina</t>
  </si>
  <si>
    <t>Zbelítov</t>
  </si>
  <si>
    <t>Neplachov</t>
  </si>
  <si>
    <t>Plavsko</t>
  </si>
  <si>
    <t>Zběšičky</t>
  </si>
  <si>
    <t>Ratibořské Hory</t>
  </si>
  <si>
    <t>Pleše</t>
  </si>
  <si>
    <t>Paračov</t>
  </si>
  <si>
    <t>Rodná</t>
  </si>
  <si>
    <t>Nové Hrady</t>
  </si>
  <si>
    <t>Pluhův Žďár</t>
  </si>
  <si>
    <t>Zvíkovské Podhradí</t>
  </si>
  <si>
    <t>Pivkovice</t>
  </si>
  <si>
    <t>Roudná</t>
  </si>
  <si>
    <t>Polště</t>
  </si>
  <si>
    <t>Pohorovice</t>
  </si>
  <si>
    <t>Řemíčov</t>
  </si>
  <si>
    <t>Olešník</t>
  </si>
  <si>
    <t>Ponědraž</t>
  </si>
  <si>
    <t>Pracejovice</t>
  </si>
  <si>
    <t>Řepeč</t>
  </si>
  <si>
    <t>Ostrolovský Újezd</t>
  </si>
  <si>
    <t>Ponědrážka</t>
  </si>
  <si>
    <t>Předmíř</t>
  </si>
  <si>
    <t>Řípec</t>
  </si>
  <si>
    <t>Popelín</t>
  </si>
  <si>
    <t>Přední Zborovice</t>
  </si>
  <si>
    <t>Sedlečko u Soběslavě</t>
  </si>
  <si>
    <t>Pištín</t>
  </si>
  <si>
    <t>Příbraz</t>
  </si>
  <si>
    <t>Předslavice</t>
  </si>
  <si>
    <t>Planá</t>
  </si>
  <si>
    <t>Rapšach</t>
  </si>
  <si>
    <t>Přechovice</t>
  </si>
  <si>
    <t>Skopytce</t>
  </si>
  <si>
    <t>Plav</t>
  </si>
  <si>
    <t>Přešťovice</t>
  </si>
  <si>
    <t>Skrýchov u Malšic</t>
  </si>
  <si>
    <t>Rodvínov</t>
  </si>
  <si>
    <t>Slapsko</t>
  </si>
  <si>
    <t>Roudné</t>
  </si>
  <si>
    <t>Roseč</t>
  </si>
  <si>
    <t>Radomyšl</t>
  </si>
  <si>
    <t>Smilovy Hory</t>
  </si>
  <si>
    <t>Stádlec</t>
  </si>
  <si>
    <t>Slavče</t>
  </si>
  <si>
    <t>Staňkov</t>
  </si>
  <si>
    <t>Řepice</t>
  </si>
  <si>
    <t>Sudoměřice u Bechyně</t>
  </si>
  <si>
    <t>Staré Hodějovice</t>
  </si>
  <si>
    <t>Staré Hobzí</t>
  </si>
  <si>
    <t>Sudoměřice u Tábora</t>
  </si>
  <si>
    <t>Strážkovice</t>
  </si>
  <si>
    <t>Staré Město pod Landštejnem</t>
  </si>
  <si>
    <t>Strýčice</t>
  </si>
  <si>
    <t>Stráž nad Nežárkou</t>
  </si>
  <si>
    <t>Skočice</t>
  </si>
  <si>
    <t>Svrabov</t>
  </si>
  <si>
    <t>Střížov</t>
  </si>
  <si>
    <t>Strmilov</t>
  </si>
  <si>
    <t>Slaník</t>
  </si>
  <si>
    <t>Šebířov</t>
  </si>
  <si>
    <t>Svatý Jan nad Malší</t>
  </si>
  <si>
    <t>Stříbřec</t>
  </si>
  <si>
    <t>Sousedovice</t>
  </si>
  <si>
    <t>Třebějice</t>
  </si>
  <si>
    <t>Ševětín</t>
  </si>
  <si>
    <t>Stožice</t>
  </si>
  <si>
    <t>Světce</t>
  </si>
  <si>
    <t>Strašice</t>
  </si>
  <si>
    <t>Turovec</t>
  </si>
  <si>
    <t>Temelín</t>
  </si>
  <si>
    <t>Strunkovice nad Volyňkou</t>
  </si>
  <si>
    <t>Ústrašice</t>
  </si>
  <si>
    <t>Úsilné</t>
  </si>
  <si>
    <t>Střelské Hoštice</t>
  </si>
  <si>
    <t>Včelná</t>
  </si>
  <si>
    <t>Velký Ratmírov</t>
  </si>
  <si>
    <t>Škvořetice</t>
  </si>
  <si>
    <t>Vesce</t>
  </si>
  <si>
    <t>Vidov</t>
  </si>
  <si>
    <t>Vícemil</t>
  </si>
  <si>
    <t>Vilice</t>
  </si>
  <si>
    <t>Vitín</t>
  </si>
  <si>
    <t>Štěkeň</t>
  </si>
  <si>
    <t>Vlčetínec</t>
  </si>
  <si>
    <t>Tchořovice</t>
  </si>
  <si>
    <t>Vlčeves</t>
  </si>
  <si>
    <t>Vrábče</t>
  </si>
  <si>
    <t>Volfířov</t>
  </si>
  <si>
    <t>Truskovice</t>
  </si>
  <si>
    <t>Vráto</t>
  </si>
  <si>
    <t>Vydří</t>
  </si>
  <si>
    <t>Třebohostice</t>
  </si>
  <si>
    <t>Vodice</t>
  </si>
  <si>
    <t>Všemyslice</t>
  </si>
  <si>
    <t>Třešovice</t>
  </si>
  <si>
    <t>Zadní Střítež</t>
  </si>
  <si>
    <t>Záboří</t>
  </si>
  <si>
    <t>Úlehle</t>
  </si>
  <si>
    <t>Zahájí</t>
  </si>
  <si>
    <t>Únice</t>
  </si>
  <si>
    <t>Zálší</t>
  </si>
  <si>
    <t>Závraty</t>
  </si>
  <si>
    <t>Uzenice</t>
  </si>
  <si>
    <t>Zhoř u Mladé Vožice</t>
  </si>
  <si>
    <t>Uzeničky</t>
  </si>
  <si>
    <t>Zhoř u Tábora</t>
  </si>
  <si>
    <t>Žabovřesky</t>
  </si>
  <si>
    <t>Vacovice</t>
  </si>
  <si>
    <t>Zlukov</t>
  </si>
  <si>
    <t>Žár</t>
  </si>
  <si>
    <t>Velká Turná</t>
  </si>
  <si>
    <t>Zvěrotice</t>
  </si>
  <si>
    <t>Žimutice</t>
  </si>
  <si>
    <t>Žíšov</t>
  </si>
  <si>
    <t>Zahorčice</t>
  </si>
  <si>
    <t>Zvotoky</t>
  </si>
  <si>
    <t>Heřmanův Městec</t>
  </si>
  <si>
    <t>Dašice</t>
  </si>
  <si>
    <t>Jevíčko</t>
  </si>
  <si>
    <t>Červená Voda</t>
  </si>
  <si>
    <t>Holice</t>
  </si>
  <si>
    <t>Litomyšl</t>
  </si>
  <si>
    <t>Česká Třebová</t>
  </si>
  <si>
    <t>Chrast</t>
  </si>
  <si>
    <t>Chvaletice</t>
  </si>
  <si>
    <t>Moravská Třebová</t>
  </si>
  <si>
    <t>Choceň</t>
  </si>
  <si>
    <t>Lázně Bohdaneč</t>
  </si>
  <si>
    <t>Polička</t>
  </si>
  <si>
    <t>Jablonné nad Orlicí</t>
  </si>
  <si>
    <t>Luže</t>
  </si>
  <si>
    <t>Opatovice nad Labem</t>
  </si>
  <si>
    <t>Skuteč</t>
  </si>
  <si>
    <t>Lanškroun</t>
  </si>
  <si>
    <t>Slatiňany</t>
  </si>
  <si>
    <t>Přelouč</t>
  </si>
  <si>
    <t>Banín</t>
  </si>
  <si>
    <t>Letohrad</t>
  </si>
  <si>
    <t>Třemošnice</t>
  </si>
  <si>
    <t>Bělá nad Svitavou</t>
  </si>
  <si>
    <t>Bělá u Jevíčka</t>
  </si>
  <si>
    <t>Vysoké Mýto</t>
  </si>
  <si>
    <t>Běstvina</t>
  </si>
  <si>
    <t>Žamberk</t>
  </si>
  <si>
    <t>Bezděčí u Trnávky</t>
  </si>
  <si>
    <t>Bítovany</t>
  </si>
  <si>
    <t>Albrechtice</t>
  </si>
  <si>
    <t>Bojanov</t>
  </si>
  <si>
    <t>Anenská Studánka</t>
  </si>
  <si>
    <t>Bor u Skutče</t>
  </si>
  <si>
    <t>Břehy</t>
  </si>
  <si>
    <t>Běstovice</t>
  </si>
  <si>
    <t>Bořice</t>
  </si>
  <si>
    <t>Bukovina nad Labem</t>
  </si>
  <si>
    <t>Bošín</t>
  </si>
  <si>
    <t>Bousov</t>
  </si>
  <si>
    <t>Bukovina u Přelouče</t>
  </si>
  <si>
    <t>Borušov</t>
  </si>
  <si>
    <t>Brandýs nad Orlicí</t>
  </si>
  <si>
    <t>Bylany</t>
  </si>
  <si>
    <t>Bukovka</t>
  </si>
  <si>
    <t>Brněnec</t>
  </si>
  <si>
    <t>Bučina</t>
  </si>
  <si>
    <t>Ctětín</t>
  </si>
  <si>
    <t>Býšť</t>
  </si>
  <si>
    <t>Bystřec</t>
  </si>
  <si>
    <t>Čankovice</t>
  </si>
  <si>
    <t>Časy</t>
  </si>
  <si>
    <t>Březinky</t>
  </si>
  <si>
    <t>Cotkytle</t>
  </si>
  <si>
    <t>České Lhotice</t>
  </si>
  <si>
    <t>Čeperka</t>
  </si>
  <si>
    <t>Březiny</t>
  </si>
  <si>
    <t>Čenkovice</t>
  </si>
  <si>
    <t>Dědová</t>
  </si>
  <si>
    <t>Čepí</t>
  </si>
  <si>
    <t>Březová nad Svitavou</t>
  </si>
  <si>
    <t>Česká Rybná</t>
  </si>
  <si>
    <t>Dolní Bezděkov</t>
  </si>
  <si>
    <t>Černá u Bohdanče</t>
  </si>
  <si>
    <t>České Heřmanice</t>
  </si>
  <si>
    <t>Dřenice</t>
  </si>
  <si>
    <t>České Libchavy</t>
  </si>
  <si>
    <t>Dvakačovice</t>
  </si>
  <si>
    <t>Dolní Roveň</t>
  </si>
  <si>
    <t>Cerekvice nad Loučnou</t>
  </si>
  <si>
    <t>České Petrovice</t>
  </si>
  <si>
    <t>Hamry</t>
  </si>
  <si>
    <t>Dolní Ředice</t>
  </si>
  <si>
    <t>Damníkov</t>
  </si>
  <si>
    <t>Hluboká</t>
  </si>
  <si>
    <t>Dříteč</t>
  </si>
  <si>
    <t>Dlouhá Třebová</t>
  </si>
  <si>
    <t>Dubany</t>
  </si>
  <si>
    <t>Dlouhoňovice</t>
  </si>
  <si>
    <t>Holetín</t>
  </si>
  <si>
    <t>Hlavečník</t>
  </si>
  <si>
    <t>Dětřichov u Moravské Třebové</t>
  </si>
  <si>
    <t>Dobříkov</t>
  </si>
  <si>
    <t>Honbice</t>
  </si>
  <si>
    <t>Holotín</t>
  </si>
  <si>
    <t>Dolní Čermná</t>
  </si>
  <si>
    <t>Horka</t>
  </si>
  <si>
    <t>Horní Jelení</t>
  </si>
  <si>
    <t>Dolní Dobrouč</t>
  </si>
  <si>
    <t>Horní Bradlo</t>
  </si>
  <si>
    <t>Horní Ředice</t>
  </si>
  <si>
    <t>Gruna</t>
  </si>
  <si>
    <t>Dolní Morava</t>
  </si>
  <si>
    <t>Hošťalovice</t>
  </si>
  <si>
    <t>Hartinkov</t>
  </si>
  <si>
    <t>Džbánov</t>
  </si>
  <si>
    <t>Hrochův Týnec</t>
  </si>
  <si>
    <t>Choltice</t>
  </si>
  <si>
    <t>Hroubovice</t>
  </si>
  <si>
    <t>Helvíkovice</t>
  </si>
  <si>
    <t>Chroustovice</t>
  </si>
  <si>
    <t>Chrtníky</t>
  </si>
  <si>
    <t>Hnátnice</t>
  </si>
  <si>
    <t>Chvojenec</t>
  </si>
  <si>
    <t>Hradec nad Svitavou</t>
  </si>
  <si>
    <t>Horní Čermná</t>
  </si>
  <si>
    <t>Chýšť</t>
  </si>
  <si>
    <t>Chmelík</t>
  </si>
  <si>
    <t>Kameničky</t>
  </si>
  <si>
    <t>Chornice</t>
  </si>
  <si>
    <t>Horní Třešňovec</t>
  </si>
  <si>
    <t>Jaroslav</t>
  </si>
  <si>
    <t>Chotěnov</t>
  </si>
  <si>
    <t>Klešice</t>
  </si>
  <si>
    <t>Jedousov</t>
  </si>
  <si>
    <t>Hrušová</t>
  </si>
  <si>
    <t>Chrastavec</t>
  </si>
  <si>
    <t>Jamné nad Orlicí</t>
  </si>
  <si>
    <t>Jezbořice</t>
  </si>
  <si>
    <t>Kostelec u Heřmanova Městce</t>
  </si>
  <si>
    <t>Kasalice</t>
  </si>
  <si>
    <t>Janůvky</t>
  </si>
  <si>
    <t>Jehnědí</t>
  </si>
  <si>
    <t>Kladruby nad Labem</t>
  </si>
  <si>
    <t>Jaroměřice</t>
  </si>
  <si>
    <t>Kameničná</t>
  </si>
  <si>
    <t>Krouna</t>
  </si>
  <si>
    <t>Kojice</t>
  </si>
  <si>
    <t>Jarošov</t>
  </si>
  <si>
    <t>Klášterec nad Orlicí</t>
  </si>
  <si>
    <t>Kostěnice</t>
  </si>
  <si>
    <t>Koldín</t>
  </si>
  <si>
    <t>Křičeň</t>
  </si>
  <si>
    <t>Jedlová</t>
  </si>
  <si>
    <t>Kosořín</t>
  </si>
  <si>
    <t>Leštinka</t>
  </si>
  <si>
    <t>Kunětice</t>
  </si>
  <si>
    <t>Kamenec u Poličky</t>
  </si>
  <si>
    <t>Krasíkov</t>
  </si>
  <si>
    <t>Libkov</t>
  </si>
  <si>
    <t>Labské Chrčice</t>
  </si>
  <si>
    <t>Kamenná Horka</t>
  </si>
  <si>
    <t>Kunvald</t>
  </si>
  <si>
    <t>Liboměřice</t>
  </si>
  <si>
    <t>Lány u Dašic</t>
  </si>
  <si>
    <t>Karle</t>
  </si>
  <si>
    <t>Licibořice</t>
  </si>
  <si>
    <t>Libišany</t>
  </si>
  <si>
    <t>Koclířov</t>
  </si>
  <si>
    <t>Libecina</t>
  </si>
  <si>
    <t>Lipoltice</t>
  </si>
  <si>
    <t>Korouhev</t>
  </si>
  <si>
    <t>Libchavy</t>
  </si>
  <si>
    <t>Lozice</t>
  </si>
  <si>
    <t>Litošice</t>
  </si>
  <si>
    <t>Koruna</t>
  </si>
  <si>
    <t>Lichkov</t>
  </si>
  <si>
    <t>Malé Výkleky</t>
  </si>
  <si>
    <t>Křenov</t>
  </si>
  <si>
    <t>Míčov-Sušice</t>
  </si>
  <si>
    <t>Kukle</t>
  </si>
  <si>
    <t>Lubník</t>
  </si>
  <si>
    <t>Mokošín</t>
  </si>
  <si>
    <t>Kunčina</t>
  </si>
  <si>
    <t>Květná</t>
  </si>
  <si>
    <t>Luková</t>
  </si>
  <si>
    <t>Lavičné</t>
  </si>
  <si>
    <t>Mistrovice</t>
  </si>
  <si>
    <t>Linhartice</t>
  </si>
  <si>
    <t>Mladkov</t>
  </si>
  <si>
    <t>Nabočany</t>
  </si>
  <si>
    <t>Neratov</t>
  </si>
  <si>
    <t>Načešice</t>
  </si>
  <si>
    <t>Ostřešany</t>
  </si>
  <si>
    <t>Ostřetín</t>
  </si>
  <si>
    <t>Malíkov</t>
  </si>
  <si>
    <t>Nekoř</t>
  </si>
  <si>
    <t>Orel</t>
  </si>
  <si>
    <t>Plch</t>
  </si>
  <si>
    <t>Městečko Trnávka</t>
  </si>
  <si>
    <t>Poběžovice u Holic</t>
  </si>
  <si>
    <t>Mikuleč</t>
  </si>
  <si>
    <t>Orlické Podhůří</t>
  </si>
  <si>
    <t>Otradov</t>
  </si>
  <si>
    <t>Poběžovice u Přelouče</t>
  </si>
  <si>
    <t>Mladějov na Moravě</t>
  </si>
  <si>
    <t>Orličky</t>
  </si>
  <si>
    <t>Perálec</t>
  </si>
  <si>
    <t>Podůlšany</t>
  </si>
  <si>
    <t>Podhořany u Ronova</t>
  </si>
  <si>
    <t>Pravy</t>
  </si>
  <si>
    <t>Nedvězí</t>
  </si>
  <si>
    <t>Oucmanice</t>
  </si>
  <si>
    <t>Pokřikov</t>
  </si>
  <si>
    <t>Přelovice</t>
  </si>
  <si>
    <t>Pastviny</t>
  </si>
  <si>
    <t>Prachovice</t>
  </si>
  <si>
    <t>Nová Sídla</t>
  </si>
  <si>
    <t>Ráby</t>
  </si>
  <si>
    <t>Nová Ves u Jarošova</t>
  </si>
  <si>
    <t>Rohovládova Bělá</t>
  </si>
  <si>
    <t>Oldřiš</t>
  </si>
  <si>
    <t>Plchovice</t>
  </si>
  <si>
    <t>Předhradí</t>
  </si>
  <si>
    <t>Rokytno</t>
  </si>
  <si>
    <t>Opatovec</t>
  </si>
  <si>
    <t>Přívrat</t>
  </si>
  <si>
    <t>Rabštejnská Lhota</t>
  </si>
  <si>
    <t>Rybitví</t>
  </si>
  <si>
    <t>Osík</t>
  </si>
  <si>
    <t>Pustina</t>
  </si>
  <si>
    <t>Řečany nad Labem</t>
  </si>
  <si>
    <t>Pohledy</t>
  </si>
  <si>
    <t>Radhošť</t>
  </si>
  <si>
    <t>Ronov nad Doubravou</t>
  </si>
  <si>
    <t>Selmice</t>
  </si>
  <si>
    <t>Pomezí</t>
  </si>
  <si>
    <t>Rudoltice</t>
  </si>
  <si>
    <t>Semín</t>
  </si>
  <si>
    <t>Poříčí u Litomyšle</t>
  </si>
  <si>
    <t>Rybník</t>
  </si>
  <si>
    <t>Rozhovice</t>
  </si>
  <si>
    <t>Slepotice</t>
  </si>
  <si>
    <t>Příluka</t>
  </si>
  <si>
    <t>Řepníky</t>
  </si>
  <si>
    <t>Řestoky</t>
  </si>
  <si>
    <t>Sopřeč</t>
  </si>
  <si>
    <t>Pustá Kamenice</t>
  </si>
  <si>
    <t>Řetová</t>
  </si>
  <si>
    <t>Seč</t>
  </si>
  <si>
    <t>Sovolusky</t>
  </si>
  <si>
    <t>Pustá Rybná</t>
  </si>
  <si>
    <t>Řetůvka</t>
  </si>
  <si>
    <t>Smrček</t>
  </si>
  <si>
    <t>Spojil</t>
  </si>
  <si>
    <t>Radiměř</t>
  </si>
  <si>
    <t>Sobětuchy</t>
  </si>
  <si>
    <t>Srch</t>
  </si>
  <si>
    <t>Stolany</t>
  </si>
  <si>
    <t>Srnojedy</t>
  </si>
  <si>
    <t>Semanín</t>
  </si>
  <si>
    <t>Střemošice</t>
  </si>
  <si>
    <t>Staré Hradiště</t>
  </si>
  <si>
    <t>Rozhraní</t>
  </si>
  <si>
    <t>Skořenice</t>
  </si>
  <si>
    <t>Staré Jesenčany</t>
  </si>
  <si>
    <t>Staré Ždánice</t>
  </si>
  <si>
    <t>Sobkovice</t>
  </si>
  <si>
    <t>Svratouch</t>
  </si>
  <si>
    <t>Starý Mateřov</t>
  </si>
  <si>
    <t>Rychnov na Moravě</t>
  </si>
  <si>
    <t>Sopotnice</t>
  </si>
  <si>
    <t>Tisovec</t>
  </si>
  <si>
    <t>Stéblová</t>
  </si>
  <si>
    <t>Řídký</t>
  </si>
  <si>
    <t>Sruby</t>
  </si>
  <si>
    <t>Trhová Kamenice</t>
  </si>
  <si>
    <t>Stojice</t>
  </si>
  <si>
    <t>Stradouň</t>
  </si>
  <si>
    <t>Trojovice</t>
  </si>
  <si>
    <t>Strašov</t>
  </si>
  <si>
    <t>Strážná</t>
  </si>
  <si>
    <t>Třibřichy</t>
  </si>
  <si>
    <t>Svinčany</t>
  </si>
  <si>
    <t>Studené</t>
  </si>
  <si>
    <t>Tuněchody</t>
  </si>
  <si>
    <t>Sudislav nad Orlicí</t>
  </si>
  <si>
    <t>Úherčice</t>
  </si>
  <si>
    <t>Tetov</t>
  </si>
  <si>
    <t>Sudslava</t>
  </si>
  <si>
    <t>Úhřetice</t>
  </si>
  <si>
    <t>Trnávka</t>
  </si>
  <si>
    <t>Sloupnice</t>
  </si>
  <si>
    <t>Svatý Jiří</t>
  </si>
  <si>
    <t>Vápenný Podol</t>
  </si>
  <si>
    <t>Trusnov</t>
  </si>
  <si>
    <t>Šedivec</t>
  </si>
  <si>
    <t>Včelákov</t>
  </si>
  <si>
    <t>Třebosice</t>
  </si>
  <si>
    <t>Tatenice</t>
  </si>
  <si>
    <t>Vejvanovice</t>
  </si>
  <si>
    <t>Turkovice</t>
  </si>
  <si>
    <t>Strakov</t>
  </si>
  <si>
    <t>Těchonín</t>
  </si>
  <si>
    <t>Vítanov</t>
  </si>
  <si>
    <t>Uhersko</t>
  </si>
  <si>
    <t>Suchá Lhota</t>
  </si>
  <si>
    <t>Tisová</t>
  </si>
  <si>
    <t>Vojtěchov</t>
  </si>
  <si>
    <t>Úhřetická Lhota</t>
  </si>
  <si>
    <t>Svojanov</t>
  </si>
  <si>
    <t>Trpík</t>
  </si>
  <si>
    <t>Vortová</t>
  </si>
  <si>
    <t>Újezd u Přelouče</t>
  </si>
  <si>
    <t>Široký Důl</t>
  </si>
  <si>
    <t>Třebovice</t>
  </si>
  <si>
    <t>Vrbatův Kostelec</t>
  </si>
  <si>
    <t>Újezd u Sezemic</t>
  </si>
  <si>
    <t>Týnišťko</t>
  </si>
  <si>
    <t>Všeradov</t>
  </si>
  <si>
    <t>Telecí</t>
  </si>
  <si>
    <t>Újezd u Chocně</t>
  </si>
  <si>
    <t>Vysočina</t>
  </si>
  <si>
    <t>Valy</t>
  </si>
  <si>
    <t>Trpín</t>
  </si>
  <si>
    <t>Velká Skrovnice</t>
  </si>
  <si>
    <t>Vyžice</t>
  </si>
  <si>
    <t>Vápno</t>
  </si>
  <si>
    <t>Verměřovice</t>
  </si>
  <si>
    <t>Zaječice</t>
  </si>
  <si>
    <t>Veliny</t>
  </si>
  <si>
    <t>Tržek</t>
  </si>
  <si>
    <t>Zájezdec</t>
  </si>
  <si>
    <t>Veselí</t>
  </si>
  <si>
    <t>Třebařov</t>
  </si>
  <si>
    <t>Zderaz</t>
  </si>
  <si>
    <t>Vlčí Habřina</t>
  </si>
  <si>
    <t>Vraclav</t>
  </si>
  <si>
    <t>Žlebské Chvalovice</t>
  </si>
  <si>
    <t>Voleč</t>
  </si>
  <si>
    <t>Útěchov</t>
  </si>
  <si>
    <t>Vračovice-Orlov</t>
  </si>
  <si>
    <t>Žumberk</t>
  </si>
  <si>
    <t>Vysoké Chvojno</t>
  </si>
  <si>
    <t>Vendolí</t>
  </si>
  <si>
    <t>Výprachtice</t>
  </si>
  <si>
    <t>Vyšehněvice</t>
  </si>
  <si>
    <t>Vidlatá Seč</t>
  </si>
  <si>
    <t>Zádolí</t>
  </si>
  <si>
    <t>Víska u Jevíčka</t>
  </si>
  <si>
    <t>Záchlumí</t>
  </si>
  <si>
    <t>Žáravice</t>
  </si>
  <si>
    <t>Vítějeves</t>
  </si>
  <si>
    <t>Živanice</t>
  </si>
  <si>
    <t>Vlčkov</t>
  </si>
  <si>
    <t>Zámrsk</t>
  </si>
  <si>
    <t>Vranová Lhota</t>
  </si>
  <si>
    <t>Zářecká Lhota</t>
  </si>
  <si>
    <t>Vrážné</t>
  </si>
  <si>
    <t>Žampach</t>
  </si>
  <si>
    <t>Žichlínek</t>
  </si>
  <si>
    <t>Želivsko</t>
  </si>
  <si>
    <t>Nýřany</t>
  </si>
  <si>
    <t>Plzeň</t>
  </si>
  <si>
    <t>Přeštice</t>
  </si>
  <si>
    <t>Horažďovice</t>
  </si>
  <si>
    <t>Horní Bříza</t>
  </si>
  <si>
    <t>Blovice</t>
  </si>
  <si>
    <t>Břasy</t>
  </si>
  <si>
    <t>Bor</t>
  </si>
  <si>
    <t>Holýšov</t>
  </si>
  <si>
    <t>Janovice nad Úhlavou</t>
  </si>
  <si>
    <t>Kaznějov</t>
  </si>
  <si>
    <t>Starý Plzenec</t>
  </si>
  <si>
    <t>Chodová Planá</t>
  </si>
  <si>
    <t>Horšovský Týn</t>
  </si>
  <si>
    <t>Kralovice</t>
  </si>
  <si>
    <t>Šťáhlavy</t>
  </si>
  <si>
    <t>Kdyně</t>
  </si>
  <si>
    <t>Nýrsko</t>
  </si>
  <si>
    <t>Líně</t>
  </si>
  <si>
    <t>Stříbro</t>
  </si>
  <si>
    <t>Dýšina</t>
  </si>
  <si>
    <t>Plasy</t>
  </si>
  <si>
    <t>Zbiroh</t>
  </si>
  <si>
    <t>Babylon</t>
  </si>
  <si>
    <t>Běhařov</t>
  </si>
  <si>
    <t>Tlučná</t>
  </si>
  <si>
    <t>Chválenice</t>
  </si>
  <si>
    <t>Spálené Poříčí</t>
  </si>
  <si>
    <t>Benešovice</t>
  </si>
  <si>
    <t>Bělá nad Radbuzou</t>
  </si>
  <si>
    <t>Běšiny</t>
  </si>
  <si>
    <t>Třemošná</t>
  </si>
  <si>
    <t>Stod</t>
  </si>
  <si>
    <t>Bezdružice</t>
  </si>
  <si>
    <t>Blížejov</t>
  </si>
  <si>
    <t>Vejprnice</t>
  </si>
  <si>
    <t>Letkov</t>
  </si>
  <si>
    <t>Štěnovice</t>
  </si>
  <si>
    <t>Brod nad Tichou</t>
  </si>
  <si>
    <t>Brnířov</t>
  </si>
  <si>
    <t>Biřkov</t>
  </si>
  <si>
    <t>Zbůch</t>
  </si>
  <si>
    <t>Lhůta</t>
  </si>
  <si>
    <t>Bujesily</t>
  </si>
  <si>
    <t>Bukovec</t>
  </si>
  <si>
    <t>Bolešiny</t>
  </si>
  <si>
    <t>Zruč-Senec</t>
  </si>
  <si>
    <t>Losiná</t>
  </si>
  <si>
    <t>Bolkov</t>
  </si>
  <si>
    <t>Bušovice</t>
  </si>
  <si>
    <t>Cebiv</t>
  </si>
  <si>
    <t>Čečovice</t>
  </si>
  <si>
    <t>Mokrouše</t>
  </si>
  <si>
    <t>Borovno</t>
  </si>
  <si>
    <t>Cekov</t>
  </si>
  <si>
    <t>Budětice</t>
  </si>
  <si>
    <t>Bdeněves</t>
  </si>
  <si>
    <t>Nezbavětice</t>
  </si>
  <si>
    <t>Borovy</t>
  </si>
  <si>
    <t>Čilá</t>
  </si>
  <si>
    <t>Bukovník</t>
  </si>
  <si>
    <t>Bezvěrov</t>
  </si>
  <si>
    <t>Nezvěstice</t>
  </si>
  <si>
    <t>Dobřív</t>
  </si>
  <si>
    <t>Černošín</t>
  </si>
  <si>
    <t>Česká Kubice</t>
  </si>
  <si>
    <t>Čachrov</t>
  </si>
  <si>
    <t>Bílov</t>
  </si>
  <si>
    <t>Štěnovický Borek</t>
  </si>
  <si>
    <t>Čižice</t>
  </si>
  <si>
    <t>Drahoňův Újezd</t>
  </si>
  <si>
    <t>Dlouhý Újezd</t>
  </si>
  <si>
    <t>Díly</t>
  </si>
  <si>
    <t>Černíkov</t>
  </si>
  <si>
    <t>Tymákov</t>
  </si>
  <si>
    <t>Ejpovice</t>
  </si>
  <si>
    <t>Erpužice</t>
  </si>
  <si>
    <t>Drahotín</t>
  </si>
  <si>
    <t>Červené Poříčí</t>
  </si>
  <si>
    <t>Čmelíny</t>
  </si>
  <si>
    <t>Hlohovice</t>
  </si>
  <si>
    <t>Halže</t>
  </si>
  <si>
    <t>Draženov</t>
  </si>
  <si>
    <t>Číhaň</t>
  </si>
  <si>
    <t>Bohy</t>
  </si>
  <si>
    <t>Dnešice</t>
  </si>
  <si>
    <t>Holoubkov</t>
  </si>
  <si>
    <t>Horní Kozolupy</t>
  </si>
  <si>
    <t>Hlohová</t>
  </si>
  <si>
    <t>Čímice</t>
  </si>
  <si>
    <t>Brodeslavy</t>
  </si>
  <si>
    <t>Dolce</t>
  </si>
  <si>
    <t>Hošťka</t>
  </si>
  <si>
    <t>Hlohovčice</t>
  </si>
  <si>
    <t>Dešenice</t>
  </si>
  <si>
    <t>Bučí</t>
  </si>
  <si>
    <t>Dolní Lukavice</t>
  </si>
  <si>
    <t>Hůrky</t>
  </si>
  <si>
    <t>Chodský Újezd</t>
  </si>
  <si>
    <t>Hora Svatého Václava</t>
  </si>
  <si>
    <t>Dlažov</t>
  </si>
  <si>
    <t>Čeminy</t>
  </si>
  <si>
    <t>Drahkov</t>
  </si>
  <si>
    <t>Cheznovice</t>
  </si>
  <si>
    <t>Horní Kamenice</t>
  </si>
  <si>
    <t>Honezovice</t>
  </si>
  <si>
    <t>Kočov</t>
  </si>
  <si>
    <t>Dobršín</t>
  </si>
  <si>
    <t>Čerňovice</t>
  </si>
  <si>
    <t>Horní Lukavice</t>
  </si>
  <si>
    <t>Chomle</t>
  </si>
  <si>
    <t>Kokašice</t>
  </si>
  <si>
    <t>Česká Bříza</t>
  </si>
  <si>
    <t>Horšice</t>
  </si>
  <si>
    <t>Kakejcov</t>
  </si>
  <si>
    <t>Konstantinovy Lázně</t>
  </si>
  <si>
    <t>Domoraz</t>
  </si>
  <si>
    <t>Kamenec</t>
  </si>
  <si>
    <t>Chocomyšl</t>
  </si>
  <si>
    <t>Kšice</t>
  </si>
  <si>
    <t>Chodov</t>
  </si>
  <si>
    <t>Dolní Bělá</t>
  </si>
  <si>
    <t>Kařez</t>
  </si>
  <si>
    <t>Chodská Lhota</t>
  </si>
  <si>
    <t>Dolní Hradiště</t>
  </si>
  <si>
    <t>Chlumy</t>
  </si>
  <si>
    <t>Kařízek</t>
  </si>
  <si>
    <t>Lestkov</t>
  </si>
  <si>
    <t>Chrastavice</t>
  </si>
  <si>
    <t>Dražeň</t>
  </si>
  <si>
    <t>Chocenice</t>
  </si>
  <si>
    <t>Klabava</t>
  </si>
  <si>
    <t>Lom u Tachova</t>
  </si>
  <si>
    <t>Hejná</t>
  </si>
  <si>
    <t>Druztová</t>
  </si>
  <si>
    <t>Jarov</t>
  </si>
  <si>
    <t>Milíře</t>
  </si>
  <si>
    <t>Kaničky</t>
  </si>
  <si>
    <t>Hlavňovice</t>
  </si>
  <si>
    <t>Heřmanova Huť</t>
  </si>
  <si>
    <t>Kasejovice</t>
  </si>
  <si>
    <t>Kornatice</t>
  </si>
  <si>
    <t>Klenčí pod Čerchovem</t>
  </si>
  <si>
    <t>Hnačov</t>
  </si>
  <si>
    <t>Hlince</t>
  </si>
  <si>
    <t>Lhota pod Radčem</t>
  </si>
  <si>
    <t>Olbramov</t>
  </si>
  <si>
    <t>Koloveč</t>
  </si>
  <si>
    <t>Horská Kvilda</t>
  </si>
  <si>
    <t>Hněvnice</t>
  </si>
  <si>
    <t>Klášter</t>
  </si>
  <si>
    <t>Lhotka u Radnic</t>
  </si>
  <si>
    <t>Ošelín</t>
  </si>
  <si>
    <t>Kout na Šumavě</t>
  </si>
  <si>
    <t>Kotovice</t>
  </si>
  <si>
    <t>Liblín</t>
  </si>
  <si>
    <t>Prostiboř</t>
  </si>
  <si>
    <t>Křenovy</t>
  </si>
  <si>
    <t>Hradešice</t>
  </si>
  <si>
    <t>Horní Bělá</t>
  </si>
  <si>
    <t>Kozlovice</t>
  </si>
  <si>
    <t>Přimda</t>
  </si>
  <si>
    <t>Kvíčovice</t>
  </si>
  <si>
    <t>Chanovice</t>
  </si>
  <si>
    <t>Hromnice</t>
  </si>
  <si>
    <t>Litohlavy</t>
  </si>
  <si>
    <t>Rozvadov</t>
  </si>
  <si>
    <t>Chlistov</t>
  </si>
  <si>
    <t>Letiny</t>
  </si>
  <si>
    <t>Medový Újezd</t>
  </si>
  <si>
    <t>Skapce</t>
  </si>
  <si>
    <t>Loučim</t>
  </si>
  <si>
    <t>Chudenice</t>
  </si>
  <si>
    <t>Chotíkov</t>
  </si>
  <si>
    <t>Lisov</t>
  </si>
  <si>
    <t>Mešno</t>
  </si>
  <si>
    <t>Staré Sedliště</t>
  </si>
  <si>
    <t>Luženičky</t>
  </si>
  <si>
    <t>Chudenín</t>
  </si>
  <si>
    <t>Chříč</t>
  </si>
  <si>
    <t>Líšina</t>
  </si>
  <si>
    <t>Mlečice</t>
  </si>
  <si>
    <t>Staré Sedlo</t>
  </si>
  <si>
    <t>Meclov</t>
  </si>
  <si>
    <t>Javor</t>
  </si>
  <si>
    <t>Louňová</t>
  </si>
  <si>
    <t>Mýto</t>
  </si>
  <si>
    <t>Stráž</t>
  </si>
  <si>
    <t>Mezholezy</t>
  </si>
  <si>
    <t>Ježovy</t>
  </si>
  <si>
    <t>Kaceřov</t>
  </si>
  <si>
    <t>Němčovice</t>
  </si>
  <si>
    <t>Studánka</t>
  </si>
  <si>
    <t xml:space="preserve">Mezholezy </t>
  </si>
  <si>
    <t>Kašperské Hory</t>
  </si>
  <si>
    <t>Kbelany</t>
  </si>
  <si>
    <t>Nevid</t>
  </si>
  <si>
    <t>Sulislav</t>
  </si>
  <si>
    <t>Milavče</t>
  </si>
  <si>
    <t>Kejnice</t>
  </si>
  <si>
    <t>Kočín</t>
  </si>
  <si>
    <t>Merklín</t>
  </si>
  <si>
    <t>Svojšín</t>
  </si>
  <si>
    <t>Mířkov</t>
  </si>
  <si>
    <t>Klenová</t>
  </si>
  <si>
    <t>Kopidlo</t>
  </si>
  <si>
    <t>Mileč</t>
  </si>
  <si>
    <t>Ostrovec-Lhotka</t>
  </si>
  <si>
    <t>Sytno</t>
  </si>
  <si>
    <t>Kolinec</t>
  </si>
  <si>
    <t>Milínov</t>
  </si>
  <si>
    <t>Plískov</t>
  </si>
  <si>
    <t>Močerady</t>
  </si>
  <si>
    <t>Kovčín</t>
  </si>
  <si>
    <t>Míšov</t>
  </si>
  <si>
    <t>Podmokly</t>
  </si>
  <si>
    <t>Trpísty</t>
  </si>
  <si>
    <t>Mrákov</t>
  </si>
  <si>
    <t>Kozolupy</t>
  </si>
  <si>
    <t>Mladý Smolivec</t>
  </si>
  <si>
    <t>Příkosice</t>
  </si>
  <si>
    <t>Třemešné</t>
  </si>
  <si>
    <t>Mutěnín</t>
  </si>
  <si>
    <t>Kvášňovice</t>
  </si>
  <si>
    <t>Kožlany</t>
  </si>
  <si>
    <t>Přívětice</t>
  </si>
  <si>
    <t>Únehle</t>
  </si>
  <si>
    <t>Nemanice</t>
  </si>
  <si>
    <t>Lomec</t>
  </si>
  <si>
    <t>Krašovice</t>
  </si>
  <si>
    <t>Nebílovy</t>
  </si>
  <si>
    <t>Radnice</t>
  </si>
  <si>
    <t>Malý Bor</t>
  </si>
  <si>
    <t>Krsy</t>
  </si>
  <si>
    <t>Nekvasovy</t>
  </si>
  <si>
    <t>Raková</t>
  </si>
  <si>
    <t>Zadní Chodov</t>
  </si>
  <si>
    <t>Neuměř</t>
  </si>
  <si>
    <t>Maňovice</t>
  </si>
  <si>
    <t>Netunice</t>
  </si>
  <si>
    <t>Sebečice</t>
  </si>
  <si>
    <t>Nevolice</t>
  </si>
  <si>
    <t>Měčín</t>
  </si>
  <si>
    <t>Kunějovice</t>
  </si>
  <si>
    <t>Neurazy</t>
  </si>
  <si>
    <t>Sirá</t>
  </si>
  <si>
    <t>Mezihoří</t>
  </si>
  <si>
    <t>Nezdice</t>
  </si>
  <si>
    <t>Skomelno</t>
  </si>
  <si>
    <t>Nový Kramolín</t>
  </si>
  <si>
    <t>Mlýnské Struhadlo</t>
  </si>
  <si>
    <t>Nezdřev</t>
  </si>
  <si>
    <t>Skořice</t>
  </si>
  <si>
    <t>Osvračín</t>
  </si>
  <si>
    <t>Modrava</t>
  </si>
  <si>
    <t>Líté</t>
  </si>
  <si>
    <t>Smědčice</t>
  </si>
  <si>
    <t>Otov</t>
  </si>
  <si>
    <t>Mochtín</t>
  </si>
  <si>
    <t>Lochousice</t>
  </si>
  <si>
    <t>Nové Mitrovice</t>
  </si>
  <si>
    <t>Pařezov</t>
  </si>
  <si>
    <t>Mokrosuky</t>
  </si>
  <si>
    <t>Loza</t>
  </si>
  <si>
    <t>Oplot</t>
  </si>
  <si>
    <t>Štítov</t>
  </si>
  <si>
    <t>Pasečnice</t>
  </si>
  <si>
    <t>Myslív</t>
  </si>
  <si>
    <t>Manětín</t>
  </si>
  <si>
    <t>Oselce</t>
  </si>
  <si>
    <t>Těně</t>
  </si>
  <si>
    <t>Pec</t>
  </si>
  <si>
    <t>Myslovice</t>
  </si>
  <si>
    <t>Město Touškov</t>
  </si>
  <si>
    <t>Otěšice</t>
  </si>
  <si>
    <t>Terešov</t>
  </si>
  <si>
    <t>Pelechy</t>
  </si>
  <si>
    <t>Nalžovské Hory</t>
  </si>
  <si>
    <t>Mladotice</t>
  </si>
  <si>
    <t>Polánka</t>
  </si>
  <si>
    <t>Těškov</t>
  </si>
  <si>
    <t>Poběžovice</t>
  </si>
  <si>
    <t>Nehodiv</t>
  </si>
  <si>
    <t>Mrtník</t>
  </si>
  <si>
    <t>Prádlo</t>
  </si>
  <si>
    <t>Trokavec</t>
  </si>
  <si>
    <t>Pocinovice</t>
  </si>
  <si>
    <t>Myslinka</t>
  </si>
  <si>
    <t>Předenice</t>
  </si>
  <si>
    <t>Týček</t>
  </si>
  <si>
    <t>Poděvousy</t>
  </si>
  <si>
    <t>Nezdice na Šumavě</t>
  </si>
  <si>
    <t>Nadryby</t>
  </si>
  <si>
    <t>Újezd u Svatého Kříže</t>
  </si>
  <si>
    <t>Postřekov</t>
  </si>
  <si>
    <t>Obytce</t>
  </si>
  <si>
    <t>Nečtiny</t>
  </si>
  <si>
    <t>Příchovice</t>
  </si>
  <si>
    <t>Vejvanov</t>
  </si>
  <si>
    <t>Puclice</t>
  </si>
  <si>
    <t>Nekmíř</t>
  </si>
  <si>
    <t>Ptenín</t>
  </si>
  <si>
    <t>Ostřetice</t>
  </si>
  <si>
    <t>Nevřeň</t>
  </si>
  <si>
    <t>Radkovice</t>
  </si>
  <si>
    <t>Semněvice</t>
  </si>
  <si>
    <t>Pačejov</t>
  </si>
  <si>
    <t>Roupov</t>
  </si>
  <si>
    <t>Volduchy</t>
  </si>
  <si>
    <t>Spáňov</t>
  </si>
  <si>
    <t>Petrovice u Sušice</t>
  </si>
  <si>
    <t>Ostrov u Bezdružic</t>
  </si>
  <si>
    <t>Řenče</t>
  </si>
  <si>
    <t>Všenice</t>
  </si>
  <si>
    <t>Plánice</t>
  </si>
  <si>
    <t>Pastuchovice</t>
  </si>
  <si>
    <t>Zvíkovec</t>
  </si>
  <si>
    <t>Srby</t>
  </si>
  <si>
    <t>Pernarec</t>
  </si>
  <si>
    <t>Poleň</t>
  </si>
  <si>
    <t>Pláně</t>
  </si>
  <si>
    <t>Skašov</t>
  </si>
  <si>
    <t>Štichov</t>
  </si>
  <si>
    <t>Prášily</t>
  </si>
  <si>
    <t>Plešnice</t>
  </si>
  <si>
    <t>Soběkury</t>
  </si>
  <si>
    <t>Předslav</t>
  </si>
  <si>
    <t>Pňovany</t>
  </si>
  <si>
    <t>Trhanov</t>
  </si>
  <si>
    <t>Rabí</t>
  </si>
  <si>
    <t>Potvorov</t>
  </si>
  <si>
    <t>Úboč</t>
  </si>
  <si>
    <t>Rejštejn</t>
  </si>
  <si>
    <t>Přehýšov</t>
  </si>
  <si>
    <t>Příšov</t>
  </si>
  <si>
    <t>Tojice</t>
  </si>
  <si>
    <t>Únějovice</t>
  </si>
  <si>
    <t>Soběšice</t>
  </si>
  <si>
    <t>Rochlov</t>
  </si>
  <si>
    <t>Třebčice</t>
  </si>
  <si>
    <t>Úsilov</t>
  </si>
  <si>
    <t>Srní</t>
  </si>
  <si>
    <t>Rybnice</t>
  </si>
  <si>
    <t>Týniště</t>
  </si>
  <si>
    <t>Velký Malahov</t>
  </si>
  <si>
    <t>Strašín</t>
  </si>
  <si>
    <t>Strážov</t>
  </si>
  <si>
    <t>Útušice</t>
  </si>
  <si>
    <t>Svéradice</t>
  </si>
  <si>
    <t>Ves Touškov</t>
  </si>
  <si>
    <t>Všekary</t>
  </si>
  <si>
    <t>Štichovice</t>
  </si>
  <si>
    <t>Vlčí</t>
  </si>
  <si>
    <t>Všepadly</t>
  </si>
  <si>
    <t>Tužice</t>
  </si>
  <si>
    <t>Tatiná</t>
  </si>
  <si>
    <t>Vlčtejn</t>
  </si>
  <si>
    <t>Všeruby</t>
  </si>
  <si>
    <t>Tis u Blatna</t>
  </si>
  <si>
    <t>Vrčeň</t>
  </si>
  <si>
    <t>Újezd u Plánice</t>
  </si>
  <si>
    <t>Vstiš</t>
  </si>
  <si>
    <t>Ždánov</t>
  </si>
  <si>
    <t>Velhartice</t>
  </si>
  <si>
    <t>Úherce</t>
  </si>
  <si>
    <t>Zdemyslice</t>
  </si>
  <si>
    <t>Velké Hydčice</t>
  </si>
  <si>
    <t>Újezd nade Mží</t>
  </si>
  <si>
    <t>Zemětice</t>
  </si>
  <si>
    <t>Velký Bor</t>
  </si>
  <si>
    <t>Úlice</t>
  </si>
  <si>
    <t>Žákava</t>
  </si>
  <si>
    <t>Vrhaveč</t>
  </si>
  <si>
    <t>Úněšov</t>
  </si>
  <si>
    <t>Vřeskovice</t>
  </si>
  <si>
    <t>Úterý</t>
  </si>
  <si>
    <t>Žinkovy</t>
  </si>
  <si>
    <t>Zavlekov</t>
  </si>
  <si>
    <t>Velečín</t>
  </si>
  <si>
    <t>Životice</t>
  </si>
  <si>
    <t>Zborovy</t>
  </si>
  <si>
    <t>Vochov</t>
  </si>
  <si>
    <t>Železná Ruda</t>
  </si>
  <si>
    <t>Žihobce</t>
  </si>
  <si>
    <t>Žichovice</t>
  </si>
  <si>
    <t>Výrov</t>
  </si>
  <si>
    <t>Vysoká Libyně</t>
  </si>
  <si>
    <t>Žihle</t>
  </si>
  <si>
    <t>Žilov</t>
  </si>
  <si>
    <t>Ostrava</t>
  </si>
  <si>
    <t>Andělská Hora</t>
  </si>
  <si>
    <t>Brušperk</t>
  </si>
  <si>
    <t>Bohumín</t>
  </si>
  <si>
    <t>Bílovec</t>
  </si>
  <si>
    <t>Budišov nad Budišovkou</t>
  </si>
  <si>
    <t>Klimkovice</t>
  </si>
  <si>
    <t>Český Těšín</t>
  </si>
  <si>
    <t>Frenštát pod Radhoštěm</t>
  </si>
  <si>
    <t>Dolní Benešov</t>
  </si>
  <si>
    <t>Horní Benešov</t>
  </si>
  <si>
    <t>Frýdlant nad Ostravicí</t>
  </si>
  <si>
    <t>Havířov</t>
  </si>
  <si>
    <t>Fulnek</t>
  </si>
  <si>
    <t>Hlučín</t>
  </si>
  <si>
    <t>Šenov</t>
  </si>
  <si>
    <t>Jablunkov</t>
  </si>
  <si>
    <t>Kopřivnice</t>
  </si>
  <si>
    <t>Hradec nad Moravicí</t>
  </si>
  <si>
    <t>Vratimov</t>
  </si>
  <si>
    <t>Krnov</t>
  </si>
  <si>
    <t>Paskov</t>
  </si>
  <si>
    <t>Orlová</t>
  </si>
  <si>
    <t>Město Albrechtice</t>
  </si>
  <si>
    <t>Třinec</t>
  </si>
  <si>
    <t>Petřvald</t>
  </si>
  <si>
    <t>Příbor</t>
  </si>
  <si>
    <t>Čavisov</t>
  </si>
  <si>
    <t>Rýmařov</t>
  </si>
  <si>
    <t>Rychvald</t>
  </si>
  <si>
    <t>Studénka</t>
  </si>
  <si>
    <t>Vítkov</t>
  </si>
  <si>
    <t>Vrbno pod Pradědem</t>
  </si>
  <si>
    <t>Baška</t>
  </si>
  <si>
    <t>Štramberk</t>
  </si>
  <si>
    <t>Bílčice</t>
  </si>
  <si>
    <t>Bocanovice</t>
  </si>
  <si>
    <t>Dětmarovice</t>
  </si>
  <si>
    <t>Albrechtičky</t>
  </si>
  <si>
    <t>Stará Ves nad Ondřejnicí</t>
  </si>
  <si>
    <t>Bohušov</t>
  </si>
  <si>
    <t>Bruzovice</t>
  </si>
  <si>
    <t>Dolní Lutyně</t>
  </si>
  <si>
    <t>Bartošovice</t>
  </si>
  <si>
    <t>Bolatice</t>
  </si>
  <si>
    <t>Václavovice</t>
  </si>
  <si>
    <t>Brantice</t>
  </si>
  <si>
    <t>Doubrava</t>
  </si>
  <si>
    <t>Bernartice nad Odrou</t>
  </si>
  <si>
    <t>Branka u Opavy</t>
  </si>
  <si>
    <t>Velká Polom</t>
  </si>
  <si>
    <t>Břidličná</t>
  </si>
  <si>
    <t>Horní Bludovice</t>
  </si>
  <si>
    <t>Bratříkovice</t>
  </si>
  <si>
    <t>Vřesina</t>
  </si>
  <si>
    <t>Býkov-Láryšov</t>
  </si>
  <si>
    <t>Čeladná</t>
  </si>
  <si>
    <t>Horní Suchá</t>
  </si>
  <si>
    <t>Zbyslavice</t>
  </si>
  <si>
    <t>Čaková</t>
  </si>
  <si>
    <t>Dobrá</t>
  </si>
  <si>
    <t>Chotěbuz</t>
  </si>
  <si>
    <t>Bordovice</t>
  </si>
  <si>
    <t>Dětřichov nad Bystřicí</t>
  </si>
  <si>
    <t>Dobratice</t>
  </si>
  <si>
    <t>Petrovice u Karviné</t>
  </si>
  <si>
    <t>Bravantice</t>
  </si>
  <si>
    <t>Budišovice</t>
  </si>
  <si>
    <t>Dívčí Hrad</t>
  </si>
  <si>
    <t>Dolní Domaslavice</t>
  </si>
  <si>
    <t>Stonava</t>
  </si>
  <si>
    <t>Heřmanice u Oder</t>
  </si>
  <si>
    <t>Čermná ve Slezsku</t>
  </si>
  <si>
    <t>Dlouhá Stráň</t>
  </si>
  <si>
    <t>Dolní Lomná</t>
  </si>
  <si>
    <t>Těrlicko</t>
  </si>
  <si>
    <t>Heřmánky</t>
  </si>
  <si>
    <t>Darkovice</t>
  </si>
  <si>
    <t>Dolní Moravice</t>
  </si>
  <si>
    <t>Dolní Tošanovice</t>
  </si>
  <si>
    <t>Hladké Životice</t>
  </si>
  <si>
    <t>Děhylov</t>
  </si>
  <si>
    <t>Fryčovice</t>
  </si>
  <si>
    <t>Hodslavice</t>
  </si>
  <si>
    <t>Dobroslavice</t>
  </si>
  <si>
    <t>Heřmanovice</t>
  </si>
  <si>
    <t>Hnojník</t>
  </si>
  <si>
    <t>Hostašovice</t>
  </si>
  <si>
    <t>Dolní Životice</t>
  </si>
  <si>
    <t>Hlinka</t>
  </si>
  <si>
    <t>Horní Domaslavice</t>
  </si>
  <si>
    <t>Jakubčovice nad Odrou</t>
  </si>
  <si>
    <t>Háj ve Slezsku</t>
  </si>
  <si>
    <t>Holčovice</t>
  </si>
  <si>
    <t>Horní Lomná</t>
  </si>
  <si>
    <t>Jeseník nad Odrou</t>
  </si>
  <si>
    <t>Hať</t>
  </si>
  <si>
    <t>Horní Město</t>
  </si>
  <si>
    <t>Horní Tošanovice</t>
  </si>
  <si>
    <t>Jistebník</t>
  </si>
  <si>
    <t>Hlavnice</t>
  </si>
  <si>
    <t>Horní Životice</t>
  </si>
  <si>
    <t>Hlubočec</t>
  </si>
  <si>
    <t>Hošťálkovy</t>
  </si>
  <si>
    <t>Hrčava</t>
  </si>
  <si>
    <t>Kujavy</t>
  </si>
  <si>
    <t>Hněvošice</t>
  </si>
  <si>
    <t>Hukvaldy</t>
  </si>
  <si>
    <t>Kunín</t>
  </si>
  <si>
    <t>Holasovice</t>
  </si>
  <si>
    <t>Janovice</t>
  </si>
  <si>
    <t>Libhošť</t>
  </si>
  <si>
    <t>Hrabyně</t>
  </si>
  <si>
    <t>Karlova Studánka</t>
  </si>
  <si>
    <t>Lichnov</t>
  </si>
  <si>
    <t>Chlebičov</t>
  </si>
  <si>
    <t>Komorní Lhotka</t>
  </si>
  <si>
    <t>Luboměř</t>
  </si>
  <si>
    <t>Chuchelná</t>
  </si>
  <si>
    <t>Krasov</t>
  </si>
  <si>
    <t>Košařiska</t>
  </si>
  <si>
    <t>Mankovice</t>
  </si>
  <si>
    <t>Chvalíkovice</t>
  </si>
  <si>
    <t>Křišťanovice</t>
  </si>
  <si>
    <t>Mořkov</t>
  </si>
  <si>
    <t>Jakartovice</t>
  </si>
  <si>
    <t>Leskovec nad Moravicí</t>
  </si>
  <si>
    <t>Krásná</t>
  </si>
  <si>
    <t>Mošnov</t>
  </si>
  <si>
    <t>Jezdkovice</t>
  </si>
  <si>
    <t>Krmelín</t>
  </si>
  <si>
    <t>Odry</t>
  </si>
  <si>
    <t>Kobeřice</t>
  </si>
  <si>
    <t>Liptaň</t>
  </si>
  <si>
    <t>Kunčice pod Ondřejníkem</t>
  </si>
  <si>
    <t>Pustějov</t>
  </si>
  <si>
    <t>Kružberk</t>
  </si>
  <si>
    <t>Ludvíkov</t>
  </si>
  <si>
    <t>Lučina</t>
  </si>
  <si>
    <t>Rybí</t>
  </si>
  <si>
    <t>Malá Morávka</t>
  </si>
  <si>
    <t>Malenovice</t>
  </si>
  <si>
    <t>Sedlnice</t>
  </si>
  <si>
    <t>Lhotka u Litultovic</t>
  </si>
  <si>
    <t>Malá Štáhle</t>
  </si>
  <si>
    <t>Metylovice</t>
  </si>
  <si>
    <t>Skotnice</t>
  </si>
  <si>
    <t>Litultovice</t>
  </si>
  <si>
    <t>Mezina</t>
  </si>
  <si>
    <t>Milíkov</t>
  </si>
  <si>
    <t>Ludgeřovice</t>
  </si>
  <si>
    <t>Milotice nad Opavou</t>
  </si>
  <si>
    <t>Morávka</t>
  </si>
  <si>
    <t>Spálov</t>
  </si>
  <si>
    <t>Markvartovice</t>
  </si>
  <si>
    <t>Moravskoslezský Kočov</t>
  </si>
  <si>
    <t>Mosty u Jablunkova</t>
  </si>
  <si>
    <t>Starý Jičín</t>
  </si>
  <si>
    <t>Melč</t>
  </si>
  <si>
    <t>Nová Pláň</t>
  </si>
  <si>
    <t>Návsí</t>
  </si>
  <si>
    <t>Suchdol nad Odrou</t>
  </si>
  <si>
    <t>Mikolajice</t>
  </si>
  <si>
    <t>Nové Heřminovy</t>
  </si>
  <si>
    <t>Nižní Lhoty</t>
  </si>
  <si>
    <t>Šenov u Nového Jičína</t>
  </si>
  <si>
    <t>Mladecko</t>
  </si>
  <si>
    <t>Oborná</t>
  </si>
  <si>
    <t>Nošovice</t>
  </si>
  <si>
    <t>Tichá</t>
  </si>
  <si>
    <t>Mokré Lazce</t>
  </si>
  <si>
    <t>Osoblaha</t>
  </si>
  <si>
    <t>Nýdek</t>
  </si>
  <si>
    <t>Tísek</t>
  </si>
  <si>
    <t>Moravice</t>
  </si>
  <si>
    <t>Ostravice</t>
  </si>
  <si>
    <t>Neplachovice</t>
  </si>
  <si>
    <t>Razová</t>
  </si>
  <si>
    <t>Palkovice</t>
  </si>
  <si>
    <t>Trojanovice</t>
  </si>
  <si>
    <t>Nové Lublice</t>
  </si>
  <si>
    <t>Roudno</t>
  </si>
  <si>
    <t>Pazderna</t>
  </si>
  <si>
    <t>Velké Albrechtice</t>
  </si>
  <si>
    <t>Nové Sedlice</t>
  </si>
  <si>
    <t>Rudná pod Pradědem</t>
  </si>
  <si>
    <t>Veřovice</t>
  </si>
  <si>
    <t>Oldřišov</t>
  </si>
  <si>
    <t>Rusín</t>
  </si>
  <si>
    <t>Vražné</t>
  </si>
  <si>
    <t>Otice</t>
  </si>
  <si>
    <t>Ryžoviště</t>
  </si>
  <si>
    <t>Pražmo</t>
  </si>
  <si>
    <t>Vrchy</t>
  </si>
  <si>
    <t>Slezské Pavlovice</t>
  </si>
  <si>
    <t>Závišice</t>
  </si>
  <si>
    <t>Pustá Polom</t>
  </si>
  <si>
    <t>Slezské Rudoltice</t>
  </si>
  <si>
    <t>Pstruží</t>
  </si>
  <si>
    <t>Ženklava</t>
  </si>
  <si>
    <t>Raškovice</t>
  </si>
  <si>
    <t>Životice u Nového Jičína</t>
  </si>
  <si>
    <t>Raduň</t>
  </si>
  <si>
    <t>Staré Heřminovy</t>
  </si>
  <si>
    <t>Ropice</t>
  </si>
  <si>
    <t>Rohov</t>
  </si>
  <si>
    <t>Řeka</t>
  </si>
  <si>
    <t>Skřipov</t>
  </si>
  <si>
    <t>Světlá Hora</t>
  </si>
  <si>
    <t>Řepiště</t>
  </si>
  <si>
    <t>Svobodné Heřmanice</t>
  </si>
  <si>
    <t>Služovice</t>
  </si>
  <si>
    <t>Široká Niva</t>
  </si>
  <si>
    <t>Třemešná</t>
  </si>
  <si>
    <t>Soběšovice</t>
  </si>
  <si>
    <t>Staré Těchanovice</t>
  </si>
  <si>
    <t>Tvrdkov</t>
  </si>
  <si>
    <t>Staré Hamry</t>
  </si>
  <si>
    <t>Stěbořice</t>
  </si>
  <si>
    <t>Úvalno</t>
  </si>
  <si>
    <t>Strahovice</t>
  </si>
  <si>
    <t>Václavov u Bruntálu</t>
  </si>
  <si>
    <t>Staříč</t>
  </si>
  <si>
    <t>Valšov</t>
  </si>
  <si>
    <t>Svatoňovice</t>
  </si>
  <si>
    <t>Velká Štáhle</t>
  </si>
  <si>
    <t>Sviadnov</t>
  </si>
  <si>
    <t>Šilheřovice</t>
  </si>
  <si>
    <t>Třanovice</t>
  </si>
  <si>
    <t>Štáblovice</t>
  </si>
  <si>
    <t>Zátor</t>
  </si>
  <si>
    <t>Vělopolí</t>
  </si>
  <si>
    <t>Štěpánkovice</t>
  </si>
  <si>
    <t>Vendryně</t>
  </si>
  <si>
    <t>Štítina</t>
  </si>
  <si>
    <t>Těškovice</t>
  </si>
  <si>
    <t>Vyšní Lhoty</t>
  </si>
  <si>
    <t>Třebom</t>
  </si>
  <si>
    <t>Žabeň</t>
  </si>
  <si>
    <t>Uhlířov</t>
  </si>
  <si>
    <t>Žermanice</t>
  </si>
  <si>
    <t>Velké Heraltice</t>
  </si>
  <si>
    <t>Velké Hoštice</t>
  </si>
  <si>
    <t>Větřkovice</t>
  </si>
  <si>
    <t>Závada</t>
  </si>
  <si>
    <t>Aš</t>
  </si>
  <si>
    <t>Bochov</t>
  </si>
  <si>
    <t>Františkovy Lázně</t>
  </si>
  <si>
    <t>Hroznětín</t>
  </si>
  <si>
    <t>Habartov</t>
  </si>
  <si>
    <t>Jáchymov</t>
  </si>
  <si>
    <t>Horní Slavkov</t>
  </si>
  <si>
    <t>Luby</t>
  </si>
  <si>
    <t>Nejdek</t>
  </si>
  <si>
    <t>Kraslice</t>
  </si>
  <si>
    <t>Mariánské Lázně</t>
  </si>
  <si>
    <t>Nová Role</t>
  </si>
  <si>
    <t>Kynšperk nad Ohří</t>
  </si>
  <si>
    <t>Teplá</t>
  </si>
  <si>
    <t>Velká Hleďsebe</t>
  </si>
  <si>
    <t>Toužim</t>
  </si>
  <si>
    <t>Žlutice</t>
  </si>
  <si>
    <t>Rotava</t>
  </si>
  <si>
    <t>Dolní Žandov</t>
  </si>
  <si>
    <t>Drmoul</t>
  </si>
  <si>
    <t>Abertamy</t>
  </si>
  <si>
    <t>Hazlov</t>
  </si>
  <si>
    <t>Bublava</t>
  </si>
  <si>
    <t>Bečov nad Teplou</t>
  </si>
  <si>
    <t>Křižovatka</t>
  </si>
  <si>
    <t>Boží Dar</t>
  </si>
  <si>
    <t>Citice</t>
  </si>
  <si>
    <t>Lázně Kynžvart</t>
  </si>
  <si>
    <t>Božičany</t>
  </si>
  <si>
    <t>Dasnice</t>
  </si>
  <si>
    <t>Libá</t>
  </si>
  <si>
    <t>Bražec</t>
  </si>
  <si>
    <t>Dolní Nivy</t>
  </si>
  <si>
    <t>Dolní Rychnov</t>
  </si>
  <si>
    <t>Milhostov</t>
  </si>
  <si>
    <t>Černava</t>
  </si>
  <si>
    <t>Chlum Svaté Maří</t>
  </si>
  <si>
    <t>Čichalov</t>
  </si>
  <si>
    <t>Děpoltovice</t>
  </si>
  <si>
    <t>Nebanice</t>
  </si>
  <si>
    <t>Doupovské Hradiště</t>
  </si>
  <si>
    <t xml:space="preserve">Nový Kostel </t>
  </si>
  <si>
    <t>Krajková</t>
  </si>
  <si>
    <t>Odrava</t>
  </si>
  <si>
    <t>Horní Blatná</t>
  </si>
  <si>
    <t>Královské Poříčí</t>
  </si>
  <si>
    <t>Hory</t>
  </si>
  <si>
    <t>Krásno</t>
  </si>
  <si>
    <t>Ovesné Kladruby</t>
  </si>
  <si>
    <t>Libavské Údolí</t>
  </si>
  <si>
    <t>Plesná</t>
  </si>
  <si>
    <t>Chyše</t>
  </si>
  <si>
    <t>Pomezí nad Ohří</t>
  </si>
  <si>
    <t>Jenišov</t>
  </si>
  <si>
    <t>Oloví</t>
  </si>
  <si>
    <t>Poustka</t>
  </si>
  <si>
    <t>Kolová</t>
  </si>
  <si>
    <t>Přebuz</t>
  </si>
  <si>
    <t>Prameny</t>
  </si>
  <si>
    <t>Krásné Údolí</t>
  </si>
  <si>
    <t>Skalná</t>
  </si>
  <si>
    <t>Krásný Les</t>
  </si>
  <si>
    <t>Kyselka</t>
  </si>
  <si>
    <t>Stříbrná</t>
  </si>
  <si>
    <t>Svatava</t>
  </si>
  <si>
    <t>Třebeň</t>
  </si>
  <si>
    <t>Mírová</t>
  </si>
  <si>
    <t>Šabina</t>
  </si>
  <si>
    <t>Tři Sekery</t>
  </si>
  <si>
    <t>Nové Hamry</t>
  </si>
  <si>
    <t>Šindelová</t>
  </si>
  <si>
    <t>Tatrovice</t>
  </si>
  <si>
    <t>Otročín</t>
  </si>
  <si>
    <t>Velký Luh</t>
  </si>
  <si>
    <t>Pernink</t>
  </si>
  <si>
    <t>Vintířov</t>
  </si>
  <si>
    <t>Vlkovice</t>
  </si>
  <si>
    <t>Pila</t>
  </si>
  <si>
    <t>Vřesová</t>
  </si>
  <si>
    <t>Vojtanov</t>
  </si>
  <si>
    <t>Potůčky</t>
  </si>
  <si>
    <t>Zádub-Závišín</t>
  </si>
  <si>
    <t>Pšov</t>
  </si>
  <si>
    <t>Sadov</t>
  </si>
  <si>
    <t>Smolné Pece</t>
  </si>
  <si>
    <t>Stráž nad Ohří</t>
  </si>
  <si>
    <t>Stružná</t>
  </si>
  <si>
    <t>Šemnice</t>
  </si>
  <si>
    <t>Štědrá</t>
  </si>
  <si>
    <t>Teplička</t>
  </si>
  <si>
    <t>Útvina</t>
  </si>
  <si>
    <t>Velichov</t>
  </si>
  <si>
    <t>Verušičky</t>
  </si>
  <si>
    <t>'Hlavní město Praha'!$A2:$A2</t>
  </si>
  <si>
    <t>'Jihočeský kraj'!$A2:$A112</t>
  </si>
  <si>
    <t>'Jihočeský kraj'!$B2:$B49</t>
  </si>
  <si>
    <t>'Jihočeský kraj'!$C2:$C109</t>
  </si>
  <si>
    <t>'Jihočeský kraj'!$D2:$D78</t>
  </si>
  <si>
    <t>'Jihočeský kraj'!$E2:$E68</t>
  </si>
  <si>
    <t>'Jihočeský kraj'!$F2:$F115</t>
  </si>
  <si>
    <t>'Jihočeský kraj'!$G2:$G113</t>
  </si>
  <si>
    <t>'Jihomoravský kraj'!$A2:$A119</t>
  </si>
  <si>
    <t>'Jihomoravský kraj'!$B2:$B2</t>
  </si>
  <si>
    <t>'Jihomoravský kraj'!$C2:$C190</t>
  </si>
  <si>
    <t>'Jihomoravský kraj'!$D2:$D66</t>
  </si>
  <si>
    <t>'Jihomoravský kraj'!$E2:$E85</t>
  </si>
  <si>
    <t>'Jihomoravský kraj'!$F2:$F83</t>
  </si>
  <si>
    <t>'Jihomoravský kraj'!$G2:$G147</t>
  </si>
  <si>
    <t>'Karlovarský kraj'!$A2:$A43</t>
  </si>
  <si>
    <t>'Karlovarský kraj'!$B2:$B58</t>
  </si>
  <si>
    <t>'Karlovarský kraj'!$C2:$C41</t>
  </si>
  <si>
    <t>'Kraj Vysočina'!$A2:$A123</t>
  </si>
  <si>
    <t>'Kraj Vysočina'!$B2:$B126</t>
  </si>
  <si>
    <t>'Kraj Vysočina'!$C2:$C123</t>
  </si>
  <si>
    <t>'Kraj Vysočina'!$D2:$D170</t>
  </si>
  <si>
    <t>'Kraj Vysočina'!$E2:$E177</t>
  </si>
  <si>
    <t>'Královéhradecký kraj'!$A2:$A107</t>
  </si>
  <si>
    <t>'Královéhradecký kraj'!$B2:$B114</t>
  </si>
  <si>
    <t>'Královéhradecký kraj'!$C2:$C81</t>
  </si>
  <si>
    <t>'Liberecký kraj'!$A2:$A60</t>
  </si>
  <si>
    <t>'Liberecký kraj'!$B2:$B37</t>
  </si>
  <si>
    <t>'Liberecký kraj'!$C2:$C62</t>
  </si>
  <si>
    <t>'Liberecký kraj'!$D2:$D68</t>
  </si>
  <si>
    <t>'Moravskoslezský kraj'!$A2:$A70</t>
  </si>
  <si>
    <t>'Moravskoslezský kraj'!$B2:$B75</t>
  </si>
  <si>
    <t>'Moravskoslezský kraj'!$C2:$C20</t>
  </si>
  <si>
    <t>'Moravskoslezský kraj'!$D2:$D57</t>
  </si>
  <si>
    <t>'Moravskoslezský kraj'!$E2:$E80</t>
  </si>
  <si>
    <t>'Moravskoslezský kraj'!$F2:$F16</t>
  </si>
  <si>
    <t>'Olomoucký kraj'!$A2:$A27</t>
  </si>
  <si>
    <t>'Olomoucký kraj'!$B2:$B100</t>
  </si>
  <si>
    <t>'Olomoucký kraj'!$C2:$C100</t>
  </si>
  <si>
    <t>'Olomoucký kraj'!$D2:$D108</t>
  </si>
  <si>
    <t>'Olomoucký kraj'!$E2:$E81</t>
  </si>
  <si>
    <t>'Pardubický kraj'!$A2:$A111</t>
  </si>
  <si>
    <t>'Pardubický kraj'!$B2:$B115</t>
  </si>
  <si>
    <t>'Pardubický kraj'!$C2:$C119</t>
  </si>
  <si>
    <t>'Pardubický kraj'!$D2:$D118</t>
  </si>
  <si>
    <t>'Plzeňský kraj'!$A2:$A88</t>
  </si>
  <si>
    <t>'Plzeňský kraj'!$B2:$B97</t>
  </si>
  <si>
    <t>'Plzeňský kraj'!$D2:$D18</t>
  </si>
  <si>
    <t>'Plzeňský kraj'!$F2:$F71</t>
  </si>
  <si>
    <t>'Plzeňský kraj'!$G2:$G54</t>
  </si>
  <si>
    <t>'Středočeský kraj'!$A2:$A117</t>
  </si>
  <si>
    <t>'Středočeský kraj'!$B2:$B89</t>
  </si>
  <si>
    <t>'Středočeský kraj'!$C2:$C103</t>
  </si>
  <si>
    <t>'Středočeský kraj'!$D2:$D92</t>
  </si>
  <si>
    <t>'Středočeský kraj'!$E2:$E91</t>
  </si>
  <si>
    <t>'Středočeský kraj'!$F2:$F72</t>
  </si>
  <si>
    <t>'Středočeský kraj'!$G2:$G123</t>
  </si>
  <si>
    <t>'Středočeský kraj'!$H2:$H90</t>
  </si>
  <si>
    <t>'Středočeský kraj'!$I2:$I114</t>
  </si>
  <si>
    <t>'Středočeský kraj'!$J2:$J83</t>
  </si>
  <si>
    <t>'Středočeský kraj'!$K2:$K123</t>
  </si>
  <si>
    <t>'Ústecký kraj'!$A2:$A55</t>
  </si>
  <si>
    <t>'Ústecký kraj'!$B2:$B47</t>
  </si>
  <si>
    <t>'Ústecký kraj'!$C2:$C108</t>
  </si>
  <si>
    <t>'Ústecký kraj'!$D2:$D73</t>
  </si>
  <si>
    <t>'Ústecký kraj'!$E2:$E29</t>
  </si>
  <si>
    <t>'Ústecký kraj'!$F2:$F37</t>
  </si>
  <si>
    <t>'Ústecký kraj'!$G2:$G26</t>
  </si>
  <si>
    <t>'Zlínský kraj'!$A2:$A82</t>
  </si>
  <si>
    <t>'Zlínský kraj'!$B2:$B81</t>
  </si>
  <si>
    <t>'Zlínský kraj'!$C2:$C64</t>
  </si>
  <si>
    <t>'Zlínský kraj'!$D2:$D92</t>
  </si>
  <si>
    <t>01 Rostlinná a živočišná výroba, myslivost a související činnosti</t>
  </si>
  <si>
    <t>02 Lesnictví a těžba dřeva</t>
  </si>
  <si>
    <t>03 Rybolov a akvakultura</t>
  </si>
  <si>
    <t>05 Těžba a úprava černého a hnědého uhlí</t>
  </si>
  <si>
    <t>06 Těžba ropy a zemního plynu</t>
  </si>
  <si>
    <t>07 Těžba a úprava rud</t>
  </si>
  <si>
    <t>08 Ostatní těžba a dobývání</t>
  </si>
  <si>
    <t>09 Podpůrné činnosti při těžbě</t>
  </si>
  <si>
    <t>10 Výroba potravinářských výrobků</t>
  </si>
  <si>
    <t>11 Výroba nápojů</t>
  </si>
  <si>
    <t>12 Výroba tabákových výrobků</t>
  </si>
  <si>
    <t>13 Výroba textilií</t>
  </si>
  <si>
    <t>14 Výroba oděvů</t>
  </si>
  <si>
    <t>15 Výroba usní a souvisejících výrobků</t>
  </si>
  <si>
    <t>16 Zpracování dřeva, výroba dřevěných, korkových, proutěných a slaměných výrobků, kromě nábytku</t>
  </si>
  <si>
    <t>17 Výroba papíru a výrobků z papíru</t>
  </si>
  <si>
    <t>18 Tisk a rozmnožování nahraných nosičů</t>
  </si>
  <si>
    <t>19 Výroba koksu a rafinovaných ropných produktů</t>
  </si>
  <si>
    <t>20 Výroba chemických látek a chemických přípravků</t>
  </si>
  <si>
    <t>21 Výroba základních farmaceutických výrobků a farmaceutických přípravků</t>
  </si>
  <si>
    <t>22 Výroba pryžových a plastových výrobků</t>
  </si>
  <si>
    <t>23 Výroba ostatních nekovových minerálních výrobků</t>
  </si>
  <si>
    <t>24 Výroba základních kovů, hutní zpracování kovů; slévárenství</t>
  </si>
  <si>
    <t>25 Výroba kovových konstrukcí a kovodělných výrobků, kromě strojů a zařízení</t>
  </si>
  <si>
    <t>26 Výroba počítačů, elektronických a optických přístrojů a zařízení</t>
  </si>
  <si>
    <t>27 Výroba elektrických zařízení</t>
  </si>
  <si>
    <t>28 Výroba strojů a zařízení j. n.</t>
  </si>
  <si>
    <t>29 Výroba motorových vozidel (kromě motocyklů), přívěsů a návěsů</t>
  </si>
  <si>
    <t>30 Výroba ostatních dopravních prostředků a zařízení</t>
  </si>
  <si>
    <t>31 Výroba nábytku</t>
  </si>
  <si>
    <t>32 Ostatní zpracovatelský průmysl</t>
  </si>
  <si>
    <t>33 Opravy a instalace strojů a zařízení</t>
  </si>
  <si>
    <t>35 Výroba a rozvod elektřiny, plynu, tepla a klimatizovaného vzduchu</t>
  </si>
  <si>
    <t>36 Shromažďování, úprava a rozvod vody</t>
  </si>
  <si>
    <t>37 Činnosti související s odpadními vodami</t>
  </si>
  <si>
    <t>38 Shromažďování, sběr a odstraňování odpadů, úprava odpadů k dalšímu využití</t>
  </si>
  <si>
    <t>39 Sanace a jiné činnosti související s odpady</t>
  </si>
  <si>
    <t>41 Výstavba budov</t>
  </si>
  <si>
    <t>42 Inženýrské stavitelství</t>
  </si>
  <si>
    <t>43 Specializované stavební činnosti</t>
  </si>
  <si>
    <t>45 Velkoobchod, maloobchod a opravy motorových vozidel</t>
  </si>
  <si>
    <t>46 Velkoobchod, kromě motorových vozidel</t>
  </si>
  <si>
    <t>47 Maloobchod, kromě motorových vozidel</t>
  </si>
  <si>
    <t>49 Pozemní a potrubní doprava</t>
  </si>
  <si>
    <t>50 Vodní doprava</t>
  </si>
  <si>
    <t>51 Letecká doprava</t>
  </si>
  <si>
    <t>52 Skladování a vedlejší činnosti v dopravě</t>
  </si>
  <si>
    <t>53 Poštovní a kurýrní činnosti</t>
  </si>
  <si>
    <t>55 Ubytování</t>
  </si>
  <si>
    <t>56 Stravování a pohostinství</t>
  </si>
  <si>
    <t>58 Vydavatelské činnosti</t>
  </si>
  <si>
    <t>59 Činnosti v oblasti filmů, videozáznamů a televizních programů, pořizování zvukových nahrávek a hudební vydavatel. čin.</t>
  </si>
  <si>
    <t>60 Tvorba programů a vysílání</t>
  </si>
  <si>
    <t>61 Telekomunikační činnosti</t>
  </si>
  <si>
    <t>62 Činnosti v oblasti informačních technologií</t>
  </si>
  <si>
    <t>63 Informační činnosti</t>
  </si>
  <si>
    <t>64 Finanční zprostředkování, kromě pojišťovnictví a penzijního financování</t>
  </si>
  <si>
    <t>65 Pojištění, zajištění a penzijní financování, kromě povinného sociálního zabezpečení</t>
  </si>
  <si>
    <t>66 Ostatní finanční činnosti</t>
  </si>
  <si>
    <t>68 Činnosti v oblasti nemovitostí</t>
  </si>
  <si>
    <t>69 Právní a účetnické činnosti</t>
  </si>
  <si>
    <t>70 Činnosti vedení podniků; poradenství v oblasti řízení</t>
  </si>
  <si>
    <t>71 Architektonické a inženýrské činnosti; technické zkoušky a analýzy</t>
  </si>
  <si>
    <t>72 Výzkum a vývoj</t>
  </si>
  <si>
    <t>73 Reklama a průzkum trhu</t>
  </si>
  <si>
    <t>74 Ostatní profesní, vědecké a technické činnosti</t>
  </si>
  <si>
    <t>75 Veterinární činnosti</t>
  </si>
  <si>
    <t>77 Činnosti v oblasti pronájmu a operativního leasingu</t>
  </si>
  <si>
    <t>78 Činnosti související se zaměstnáním</t>
  </si>
  <si>
    <t>79 Činnosti cestovních agentur, kanceláří a jiné rezervační a související činnosti</t>
  </si>
  <si>
    <t>80 Bezpečnostní a pátrací činnosti</t>
  </si>
  <si>
    <t>81 Činnosti související se stavbami a úpravou krajiny</t>
  </si>
  <si>
    <t>82 Administrativní, kancelářské a jiné podpůrné činnosti pro podnikání</t>
  </si>
  <si>
    <t>84 Veřejná správa a obrana; povinné sociální zabezpečení</t>
  </si>
  <si>
    <t>85 Vzdělávání</t>
  </si>
  <si>
    <t>86 Zdravotní péče</t>
  </si>
  <si>
    <t>87 Pobytové služby sociální péče</t>
  </si>
  <si>
    <t>88 Ambulantní nebo terénní sociální služby</t>
  </si>
  <si>
    <t>90 Tvůrčí, umělecké a zábavní činnosti</t>
  </si>
  <si>
    <t>91 Činnosti knihoven, archivů, muzeí a jiných kulturních zařízení</t>
  </si>
  <si>
    <t>92 Činnosti heren, kasin a sázkových kanceláří</t>
  </si>
  <si>
    <t>93 Sportovní, zábavní a rekreační činnosti</t>
  </si>
  <si>
    <t>94 Činnosti organizací sdružujících osoby za účelem prosazování společných zájmů</t>
  </si>
  <si>
    <t>95 Opravy počítačů a výrobků pro osobní potřebu a převážně pro domácnost</t>
  </si>
  <si>
    <t>96 Poskytování ostatních osobních služeb</t>
  </si>
  <si>
    <t>97 Činnosti domácností jako zaměstnavatelů domácího personálu</t>
  </si>
  <si>
    <t>98 Činnosti domácností produkujících blíže neurčené výrobky a služby pro vlastní potřebu</t>
  </si>
  <si>
    <t>99 Činnosti exteritoriálních organizací a orgánů</t>
  </si>
  <si>
    <t>seznam CZ NACE</t>
  </si>
  <si>
    <t>Zkárcený úvazek</t>
  </si>
  <si>
    <t>Informace: Součet mužů a žen neodpovídá celkovému počtu pracovníků v okrese.</t>
  </si>
  <si>
    <t>Příklady profesí k CZ ISCO 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</si>
  <si>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7)</t>
  </si>
  <si>
    <t>státy cizinci</t>
  </si>
  <si>
    <t xml:space="preserve">Druh vlastnictví </t>
  </si>
  <si>
    <t>vše v pořádku?</t>
  </si>
  <si>
    <t>3 zkrácený úvazek průběžná</t>
  </si>
  <si>
    <t>Zaškrtávátka "nevyužíváme"</t>
  </si>
  <si>
    <t>Rozbalovací menu Tab. 7</t>
  </si>
  <si>
    <t>výběr do vyhledávače</t>
  </si>
  <si>
    <t>9 zam. ve výzkumu průběžná</t>
  </si>
  <si>
    <t>Spolupráce ve výzkumu</t>
  </si>
  <si>
    <t>Zaměstnanci ve výzkumu</t>
  </si>
  <si>
    <t>2 muži+ženy&lt;&gt;okres průběžná</t>
  </si>
  <si>
    <t>2 ČR je menší než kraj</t>
  </si>
  <si>
    <t>2 ČR je menší než okres</t>
  </si>
  <si>
    <t>2 Kraj je menší než okres</t>
  </si>
  <si>
    <t>2 okres je menší, než součet obcí</t>
  </si>
  <si>
    <t>kontroly úplnosti a správnosti</t>
  </si>
  <si>
    <t>Oblast spolupráce/Typ školního zařízení</t>
  </si>
  <si>
    <t>všeobecní admin. pracovníci, sekretáři, operátoři počítačů, účetní, úředníci ve skladech, dispečeři, pracovníci poštovního provozu, recepční, knihovníci</t>
  </si>
  <si>
    <t>pěstitelé zemědělských plodin, ovocnáři, zahradníci, chovatelé a ošetřovatelé,  pracovníci v oblasti akvakultury, pracovníci v oblasti lesnictví</t>
  </si>
  <si>
    <t>kuchaři, stevardi, průvodčí, číšníci, kadeřníci, provoz. prac. v ubyt. a strav., ošetřovatelé, pokladníci, prodavači, asistenti pedagogů, policisté, hasiči</t>
  </si>
  <si>
    <t>zedníci, instalatéři, zámečníci, malíři, svářeči, klempíři, kováři, nástrojáři, seřizovači strojů, skláři, tiskaři, elektrikáři, opraváři, řezníci, pekaři, krejčí</t>
  </si>
  <si>
    <t>Nejméně kvalifikované profese - uklízeči, ruční baliči, pomocníci v kuchyni, pracovníci s odpady, nekvalif. stavební dělníci, hlídači, pomoc. v zemědělství</t>
  </si>
  <si>
    <t>horníci, strojníci, obsluha strojů (těžba, zprac. kovů, plastů, dřeva, potravin apod.), montážní dělníci, strojvedoucí, řidiči, obsluha zemních strojů, jeřábů</t>
  </si>
  <si>
    <t>Zejm. odborníci se SŠ vzděláním - mistři, technici, všeob. sestry bez spec., fyzioterapeuti, obch. zástupci, pojišť. poradci, pracovníci veřejné správy.</t>
  </si>
  <si>
    <t>Zejm. odborníci s VŠ vzděláním - lékaři, učitelé, stavební inženýři, strojní inženýři, všeob. sestry, hlavní účetní, sociální pracovníci, programátoři.</t>
  </si>
  <si>
    <t>A) vyučení bez maturity</t>
  </si>
  <si>
    <t>B) vyučení s maturitou</t>
  </si>
  <si>
    <t>C) střední s maturitou</t>
  </si>
  <si>
    <t>D) vyšší odborné</t>
  </si>
  <si>
    <t>E) vysokoškolské</t>
  </si>
  <si>
    <t>1) automatizace/robotizace procesů</t>
  </si>
  <si>
    <t>2) nové technologie</t>
  </si>
  <si>
    <t>3) informační systémy</t>
  </si>
  <si>
    <t>4) změna odbytu/poptávky trhu</t>
  </si>
  <si>
    <t>5) jiný - uveďte vedle</t>
  </si>
  <si>
    <t>Příklady profesí k tomuto CZ ISCO: Pokud je to možné, zvolte prosím podrobnější úroveň. Údaje začínající hvězdičkou slouží k rozčlenění a usnadnění orientace v seznamu. Příklady profesí budou následně vypsány. Děkujeme Vám.</t>
  </si>
  <si>
    <t>'Královéhradecký kraj'!$D2:$D83</t>
  </si>
  <si>
    <t>'Královéhradecký kraj'!$E2:$E78</t>
  </si>
  <si>
    <t>Maďarsko</t>
  </si>
  <si>
    <t>2 OZP celkem&lt;OZP těžké průběžná</t>
  </si>
  <si>
    <t>2 55+&lt;důchodci průběžná</t>
  </si>
  <si>
    <t>státy kapitál</t>
  </si>
  <si>
    <t>Guinea-Bissau</t>
  </si>
  <si>
    <t>KoP v sídle KrP</t>
  </si>
  <si>
    <t>9. UVEĎTE  POČET ZAMĚSTNANCŮ VE VÝZKUMU A VÝVOJI.</t>
  </si>
  <si>
    <t>4 agentury průběžná</t>
  </si>
  <si>
    <t>Seznam okresů</t>
  </si>
  <si>
    <t>České Budějovice, Český Krumlov, Jindřichův Hradec, Písek, Prachatice, Strakonice a Tábor</t>
  </si>
  <si>
    <t>Blansko, Brno-město, Brno-venkov, Břeclav, Hodonín, Vyškov a Znojmo</t>
  </si>
  <si>
    <t>Cheb, Karlovy Vary a Sokolov</t>
  </si>
  <si>
    <t>Havlíčkův Brod, Jihlava, Pelhřimov, Třebíč a Žďár nad Sázavou</t>
  </si>
  <si>
    <t>Hradec Králové, Jičín, Náchod, Rychnov nad Kněžnou a Trutnov</t>
  </si>
  <si>
    <t>Česká Lípa, Jablonec nad Nisou, Liberec a Semily</t>
  </si>
  <si>
    <t>Bruntál, Frýdek-Místek, Karviná, Nový Jičín, Opava a Ostrava-město</t>
  </si>
  <si>
    <t>Jeseník, Olomouc, Prostějov, Přerov a Šumperk</t>
  </si>
  <si>
    <t>Chrudim, Pardubice, Svitavy a Ústí nad Orlicí</t>
  </si>
  <si>
    <t>Domažlice, Klatovy, Plzeň-jih, Plzeň-město, Plzeň-sever, Rokycany a Tachov</t>
  </si>
  <si>
    <t>Děčín, Chomutov, Litoměřice, Louny, Most, Teplice a Ústí nad Labem</t>
  </si>
  <si>
    <t>Kroměříž, Uherské Hradiště, Vsetín a Zlín</t>
  </si>
  <si>
    <t>Informace: Údaj za ČR je menší než údaj za kraj.</t>
  </si>
  <si>
    <t>Informace: Údaj za ČR je menší než údaj za okres.</t>
  </si>
  <si>
    <t>Informace: Údaj za kraj je menší než údaj za okres.</t>
  </si>
  <si>
    <t>Informace: Údaj za okres je menší než součet za obce.</t>
  </si>
  <si>
    <t>Informace: Celkový počet osob se zdrav. postižením je nižší než počet osob s těžkým zdrav. postižením.</t>
  </si>
  <si>
    <t>Informace: Celkový počet osob 55+ je nižší než počet pracujících osob v důchodovém věku.</t>
  </si>
  <si>
    <t>Upozornění: Počet pracovníků se zkráceným úvazkem celkem je nižší než počet žen.</t>
  </si>
  <si>
    <t>Informace: Počet agenturních pracovníků celkem je nižší než součet počtů za jednotlivé profese.</t>
  </si>
  <si>
    <t>Upozornění: Počet pracovníků ve výzkumu celkem je nižší než počet s vysokoškolským vzděláním.</t>
  </si>
  <si>
    <t>Příklady profesí k CZ ISCO 111: Představitelé zákonodárné a výkonné moci; Nejvyšší státní úředníci; Představitelé samosprávy</t>
  </si>
  <si>
    <t>Příklady profesí k CZ ISCO 122: Řídící pracovníci v oblasti obchodu, marketingu; Řídící pracovníci v oblasti reklamy a styku s veřejností; Řídící pracovníci v oblasti výzkumu a vývoje</t>
  </si>
  <si>
    <t xml:space="preserve">Příklady profesí k CZ ISCO 233: Učitelé na středních školách (kromě odborných předmětů), konzervatořích a na 2. stupni základních škol; Učitelé všeobecně vzdělávacích předmětů na středních školách; Učitelé na konzervatořích; Učitelé na 2. stupni základních škol </t>
  </si>
  <si>
    <t>Příklady profesí k CZ ISCO 234: Učitelé na 1. stupni základních škol; Učitelé na 1. stupni základních škol; Učitelé v oblasti předškolní výchovy</t>
  </si>
  <si>
    <t>Příklady profesí k CZ ISCO 235: Specialisté zaměření na metody výuky; Školní inspektoři; Specialisté pro tvorbu vzdělávacích programů; Učitelé a vychovatelé pro osoby se speciálními vzdělávacími potřebami; Lektoři a učitelé jazyků na ostatních školách</t>
  </si>
  <si>
    <t>Příklady profesí k CZ ISCO 252: Návrháři a správci databází; Systémoví administrátoři, správci počítačových sítí; Specialisté v oblasti bezpečnosti dat a příbuzní pracovníci</t>
  </si>
  <si>
    <t>Příklady profesí k CZ ISCO 261: Advokáti; Státní zástupci; Advokátní koncipienti; Soudci; Vyšší soudní úředníci; Exekutoři; Notáři; Podnikoví právníci</t>
  </si>
  <si>
    <t>Příklady profesí k CZ ISCO 262: Specialisté archiváři, kurátoři a správci památkových objektů; Specialisté archiváři; Specialisté kurátoři; Správci památkových objektů, kasteláni; Specialisté v knihovnách a v příbuzných oblastech</t>
  </si>
  <si>
    <t>Příklady profesí k CZ ISCO 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</si>
  <si>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Příklady profesí k CZ ISCO 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</si>
  <si>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Příklady profesí k CZ ISCO 335: Pracovníci Celní správy ČR; Pracovníci veřejné správy v oblasti daní; Pracovníci veřejné správy v oblasti sociálních a jiných dávek; Pracovníci veřejné správy vydávající různá povolení; Policejní inspektoři, komisaři a radové Policie ČR</t>
  </si>
  <si>
    <t>Příklady profesí k CZ ISCO 431: Účetní (všeobecní, finanční a investiční, materiáloví, mzdoví); Pracovníci kalkulací, cen a nákladů; Fakturanti; Úředníci v oblasti statistiky, financí, daní, peněžnictví</t>
  </si>
  <si>
    <t>Příklady profesí k CZ ISCO 432: Úředníci ve skladech; Mistři v dopravě; Dopravní dispečeři; Operátoři dopravy a přepravy, vozoví disponenti; Výpravčí; Komandující</t>
  </si>
  <si>
    <t>Příklady profesí k CZ ISCO 515: Provozní pracovníci školních jídelen a menz; Provozní pracovníci v ubytování, stravování a pohostinství (kromě školních jídelen a menz); Provozní pracovníci sportovních zařízení; Provozovatelé malých penzionů; Správci objektů</t>
  </si>
  <si>
    <t>Příklady profesí k CZ ISCO 516: Astrologové, jasnovidci a pracovníci v příbuzných oborech; Pracovníci v pohřebnictví; Chovatelé a ošetřovatelé zvířat (v zoo, laboratorních zvířat, služebních zvířat); Cvičitelé zvířat; Instruktoři autoškoly</t>
  </si>
  <si>
    <t>Příklady profesí k CZ ISCO 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</si>
  <si>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Příklady profesí k CZ ISCO 611: Pěstitelé zemědělských plodin; Ovocnáři, vinaři, chmelaři a ostatní pěstitelé plodů rostoucích na stromech a keřích; Zahradníci a pěstitelé v zahradnických školkách (krajináři, květináři, sadovníci a školkaři, zelináři apod.)</t>
  </si>
  <si>
    <t xml:space="preserve">Příklady profesí k CZ ISCO 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</si>
  <si>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 xml:space="preserve">Příklady profesí k CZ ISCO 751: Řezníci a uzenáři; Pekaři, cukráři (kromě šéfcukrářů) a výrobci cukrovinek; Mlékaři, výrobci sýrů; Zpracovatelé ovoce, zeleniny a příbuzných produktů; Ochutnávači, degustátoři, kontroloři kvality potravin a nápojů; Sládci; Vinaři; </t>
  </si>
  <si>
    <t>Příklady profesí k CZ ISCO 912: Pracovníci pro ruční praní a žehlení; Pracovníci pro ruční mytí vozidel; Pracovníci pro mytí oken</t>
  </si>
  <si>
    <t>Příklady profesí k CZ ISCO 941: Pracovníci pro přípravu rychlého občerstvení; Svačináři; Pomocníci v kuchyni</t>
  </si>
  <si>
    <t>Příklady profesí k CZ ISCO 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</si>
  <si>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 xml:space="preserve">Příklady profesí k CZ ISCO 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</si>
  <si>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Příklady profesí k CZ ISCO 312: Mistři a příbuzní pracovníci v oblasti těžby, hutní výroby a slévárenství; Mistři a příbuzní pracovníci v elektronice, energetice, elektronice, strojírenství, chemii, dřevařství, papírenství, textilnictví, gumárenství, sklářství apod.</t>
  </si>
  <si>
    <t>* 35 Technici v oblasti informačních a komunikačních technologií *</t>
  </si>
  <si>
    <t>* 63 Farmáři, rybáři, lovci a sběrači samozásobitelé *</t>
  </si>
  <si>
    <t>* 81 Obsluha stacionárních strojů a zařízení *</t>
  </si>
  <si>
    <t>* 92 Pomocní pracovníci v zemědělství, lesnictví a rybářství *</t>
  </si>
  <si>
    <t>Úřad práce České republiky</t>
  </si>
  <si>
    <t>IČ</t>
  </si>
  <si>
    <t>Obec sídla</t>
  </si>
  <si>
    <t>Výsledek:</t>
  </si>
  <si>
    <t>Kontrola uspořádání dotazníku</t>
  </si>
  <si>
    <t>Kontrola vybraných států</t>
  </si>
  <si>
    <t>***Časté státy***</t>
  </si>
  <si>
    <t>***Ostatní státy***</t>
  </si>
  <si>
    <t>Informace: Státní příslušnost cizinců vyplněna chybně.</t>
  </si>
  <si>
    <t>RA</t>
  </si>
  <si>
    <t>'Středočeský kraj'!$L2:$L86</t>
  </si>
  <si>
    <t>2 cizinci zaměstnanci chybně průběžná</t>
  </si>
  <si>
    <t>kontrola úrovně CZ ISCO hvědičky</t>
  </si>
  <si>
    <t>Kontrola vybraných obcí</t>
  </si>
  <si>
    <t>Kdo odesílá dotazník?</t>
  </si>
  <si>
    <t>Vyberte, když dotazník odesílá KoP.</t>
  </si>
  <si>
    <t>Vyberte, když dotazník odesílá KrP.</t>
  </si>
  <si>
    <t>KoP</t>
  </si>
  <si>
    <t>KrP</t>
  </si>
  <si>
    <t>Aktuální rok (rok, za který zjišťujeme+1)</t>
  </si>
  <si>
    <t>Ověření IČ</t>
  </si>
  <si>
    <t>U oranžově podbarvených políček v dotazníku prosím vyberte příslušnou hodnotu z rozbalovacího menu.</t>
  </si>
  <si>
    <t>Poučení dle GDPR:</t>
  </si>
  <si>
    <t>Pište takto, ne číslem, tj. ne "31.3.2019".</t>
  </si>
  <si>
    <t xml:space="preserve">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 na adrese: </t>
  </si>
  <si>
    <t xml:space="preserve">Dle zákona č. 435/2004 Sb., o zaměstnanosti, ve znění pozdějších předpisů provádí krajské pobočky Úřadu práce České republiky pravidelné sledování a vyhodnocování situace na trhu práce v oblasti zaměstnanosti. Poskytnutá data z monitorovacího dotazníku zaměstnavatele jsou pro Úřad práce ČR a Ministerstvo práce a sociálních věcí nezbytná ke sledování, vyhodnocování a predikci změn v oblasti zaměstnanosti a trhu práce na národní i regionální úrovni. Na základě poskytnutých informací od zaměstnavatelů Úřad práce České republiky koordinuje realizaci veřejných služeb zaměstnanosti.
</t>
  </si>
  <si>
    <t>Celkový počet agenturních pracovníků (včetně případně dalších, výše neuvedených, profesí):</t>
  </si>
  <si>
    <t>Pouze vysocí řídící pracovníci organizace (ředitelé, náměstci, vedoucí odborů apod.) Nižší řídící pracovníky prosím uveďte do odborných profesí.</t>
  </si>
  <si>
    <t>Celkem za Českou republiku</t>
  </si>
  <si>
    <t>Instituce (např. ČVUT, AVČR, Ústav...)</t>
  </si>
  <si>
    <t>Snížení stavu pracovníků</t>
  </si>
  <si>
    <t>'zdroJ dat'!J2</t>
  </si>
  <si>
    <t>'zdroJ dat'!J3:J9</t>
  </si>
  <si>
    <t>'zdroJ dat'!J10:J16</t>
  </si>
  <si>
    <t>'zdroJ dat'!J17:J19</t>
  </si>
  <si>
    <t>'zdroJ dat'!J20:J24</t>
  </si>
  <si>
    <t>'zdroJ dat'!J25:J29</t>
  </si>
  <si>
    <t>'zdroJ dat'!J30:J33</t>
  </si>
  <si>
    <t>'zdroJ dat'!J34:J39</t>
  </si>
  <si>
    <t>'zdroJ dat'!J40:J44</t>
  </si>
  <si>
    <t>'zdroJ dat'!J45:J48</t>
  </si>
  <si>
    <t>'zdroJ dat'!J49:J55</t>
  </si>
  <si>
    <t>'zdroJ dat'!J56:J67</t>
  </si>
  <si>
    <t>'zdroJ dat'!J68:J74</t>
  </si>
  <si>
    <t>'zdroJ dat'!J75:J78</t>
  </si>
  <si>
    <t>Určení druhu vlastnictví</t>
  </si>
  <si>
    <r>
      <t xml:space="preserve">       Doplnit nevyplněné číselné údaje nulou </t>
    </r>
    <r>
      <rPr>
        <i/>
        <sz val="10.5"/>
        <color indexed="63"/>
        <rFont val="Calibri"/>
        <family val="2"/>
      </rPr>
      <t>(</t>
    </r>
    <r>
      <rPr>
        <i/>
        <sz val="10"/>
        <color indexed="63"/>
        <rFont val="Calibri"/>
        <family val="2"/>
      </rPr>
      <t>Pokud jste některá výše uvedená políčka nechali nevyplněná např. proto, že daný stupeň vzdělání či kategorii zaměstnání ve Vaší organizaci nemáte či neočekáváte zvýšení počtu pracovníků, zaškrtnutí tohoto políčka doplní do těchto políček nulu.)</t>
    </r>
    <r>
      <rPr>
        <i/>
        <sz val="10.5"/>
        <color indexed="63"/>
        <rFont val="Calibri"/>
        <family val="2"/>
      </rPr>
      <t>.</t>
    </r>
  </si>
  <si>
    <t>Očekávaná změna počtu</t>
  </si>
  <si>
    <t>Nejčastější profese</t>
  </si>
  <si>
    <t>Země původu kapitálu:</t>
  </si>
  <si>
    <t>Vlastnictví sdružení, politických stran a církví</t>
  </si>
  <si>
    <t>Jiné (upřesněte vedle)</t>
  </si>
  <si>
    <t>Veřejný sektor (státní, krajské, obecní)</t>
  </si>
  <si>
    <r>
      <t>Zahraniční spoluúčast</t>
    </r>
    <r>
      <rPr>
        <vertAlign val="superscript"/>
        <sz val="11"/>
        <rFont val="Calibri"/>
        <family val="2"/>
      </rPr>
      <t>1)</t>
    </r>
  </si>
  <si>
    <r>
      <t>1)</t>
    </r>
    <r>
      <rPr>
        <sz val="8"/>
        <rFont val="Calibri"/>
        <family val="2"/>
      </rPr>
      <t xml:space="preserve"> Vyplňujte ANO - NE.</t>
    </r>
  </si>
  <si>
    <r>
      <t>2. POČET PRACOVNÍKŮ ZAMĚSTNAVATELE (VE FYZICKÝCH OSOBÁCH)</t>
    </r>
    <r>
      <rPr>
        <b/>
        <vertAlign val="superscript"/>
        <sz val="11"/>
        <rFont val="Calibri"/>
        <family val="2"/>
      </rPr>
      <t>2)</t>
    </r>
    <r>
      <rPr>
        <b/>
        <sz val="11"/>
        <rFont val="Calibri"/>
        <family val="2"/>
      </rPr>
      <t>:</t>
    </r>
  </si>
  <si>
    <t>3)</t>
  </si>
  <si>
    <r>
      <t xml:space="preserve">2) </t>
    </r>
    <r>
      <rPr>
        <sz val="8"/>
        <rFont val="Calibri"/>
        <family val="2"/>
      </rPr>
      <t>Kmenoví zaměstnanci; mají pracovní poměr uzavřen přímo se zaměstnavatelem, nezapočítávají se pracovníci na další pracovní poměr, na dohody, osoby na mateřské a rodičovské dovolené.</t>
    </r>
  </si>
  <si>
    <r>
      <t>4. AGENTURNÍ ZAMĚSTNANCI</t>
    </r>
    <r>
      <rPr>
        <b/>
        <vertAlign val="superscript"/>
        <sz val="11"/>
        <rFont val="Calibri"/>
        <family val="2"/>
      </rPr>
      <t>4)</t>
    </r>
    <r>
      <rPr>
        <b/>
        <sz val="11"/>
        <rFont val="Calibri"/>
        <family val="2"/>
      </rPr>
      <t xml:space="preserve"> - CELKOVÝ POČET A NEJČASTĚJŠÍ PROFESE ZAMĚSTNÁVANÝCH AGENTURNÍCH PRACOVNÍKŮ</t>
    </r>
  </si>
  <si>
    <r>
      <t>7)</t>
    </r>
    <r>
      <rPr>
        <sz val="8"/>
        <rFont val="Calibri"/>
        <family val="2"/>
      </rPr>
      <t>Tabulka č. 5 navazuje na tabulku č. 2.</t>
    </r>
  </si>
  <si>
    <t>8)</t>
  </si>
  <si>
    <r>
      <rPr>
        <vertAlign val="superscript"/>
        <sz val="8"/>
        <rFont val="Calibri"/>
        <family val="2"/>
      </rPr>
      <t>8)</t>
    </r>
    <r>
      <rPr>
        <sz val="8"/>
        <rFont val="Calibri"/>
        <family val="2"/>
      </rPr>
      <t>Tabulka č. 6 navazuje na tabulku č. 2.</t>
    </r>
  </si>
  <si>
    <r>
      <t>CZ-ISCO</t>
    </r>
    <r>
      <rPr>
        <vertAlign val="superscript"/>
        <sz val="11"/>
        <rFont val="Calibri"/>
        <family val="2"/>
      </rPr>
      <t>9)</t>
    </r>
  </si>
  <si>
    <r>
      <t>Důvod</t>
    </r>
    <r>
      <rPr>
        <vertAlign val="superscript"/>
        <sz val="11"/>
        <rFont val="Calibri"/>
        <family val="2"/>
      </rPr>
      <t>10)</t>
    </r>
  </si>
  <si>
    <r>
      <rPr>
        <vertAlign val="superscript"/>
        <sz val="8"/>
        <rFont val="Calibri"/>
        <family val="2"/>
      </rPr>
      <t>10)</t>
    </r>
    <r>
      <rPr>
        <sz val="8"/>
        <rFont val="Calibri"/>
        <family val="2"/>
      </rPr>
      <t xml:space="preserve"> Doplňte důvod: (1) automatizace/robotizace procesů; (2) nové technologie; (3) informační systémy; (4) změna odbytu/poptávky trhu; (5) jiný důvod (vypište vedle).</t>
    </r>
  </si>
  <si>
    <r>
      <t xml:space="preserve">Nejnižší požadované vzdělání absolventů
</t>
    </r>
    <r>
      <rPr>
        <vertAlign val="superscript"/>
        <sz val="7.5"/>
        <rFont val="Calibri"/>
        <family val="2"/>
      </rPr>
      <t>11)</t>
    </r>
  </si>
  <si>
    <r>
      <t>Jedná se o dlouhodobě postrádanou profesi?</t>
    </r>
    <r>
      <rPr>
        <vertAlign val="superscript"/>
        <sz val="8"/>
        <rFont val="Calibri"/>
        <family val="2"/>
      </rPr>
      <t>12)</t>
    </r>
  </si>
  <si>
    <r>
      <rPr>
        <vertAlign val="superscript"/>
        <sz val="8"/>
        <rFont val="Calibri"/>
        <family val="2"/>
      </rPr>
      <t>11)</t>
    </r>
    <r>
      <rPr>
        <sz val="8"/>
        <rFont val="Calibri"/>
        <family val="2"/>
      </rPr>
      <t xml:space="preserve"> Doplňte nejnižší požadovaný stupeň vzdělání: (A) vyučení bez maturity; (B) vyučení s maturitou; (C) střední s maturitou; (D) vyšší odborné; (E) vysokoškolské.</t>
    </r>
  </si>
  <si>
    <r>
      <t>12)</t>
    </r>
    <r>
      <rPr>
        <sz val="8"/>
        <rFont val="Calibri"/>
        <family val="2"/>
      </rPr>
      <t xml:space="preserve"> Vyplňujte ANO - NE.</t>
    </r>
  </si>
  <si>
    <r>
      <rPr>
        <vertAlign val="superscript"/>
        <sz val="8"/>
        <rFont val="Calibri"/>
        <family val="2"/>
      </rPr>
      <t xml:space="preserve">13) </t>
    </r>
    <r>
      <rPr>
        <sz val="8"/>
        <rFont val="Calibri"/>
        <family val="2"/>
      </rPr>
      <t>Vyplňujte ANO - NE.</t>
    </r>
  </si>
  <si>
    <r>
      <t>Učiliště</t>
    </r>
    <r>
      <rPr>
        <vertAlign val="superscript"/>
        <sz val="11"/>
        <rFont val="Calibri"/>
        <family val="2"/>
      </rPr>
      <t>13)</t>
    </r>
  </si>
  <si>
    <r>
      <t>Střední škola</t>
    </r>
    <r>
      <rPr>
        <vertAlign val="superscript"/>
        <sz val="11"/>
        <rFont val="Calibri"/>
        <family val="2"/>
      </rPr>
      <t>13)</t>
    </r>
  </si>
  <si>
    <r>
      <t>Vysoká škola</t>
    </r>
    <r>
      <rPr>
        <vertAlign val="superscript"/>
        <sz val="11"/>
        <rFont val="Calibri"/>
        <family val="2"/>
      </rPr>
      <t>13)</t>
    </r>
  </si>
  <si>
    <t>Neúplně vyplněno?</t>
  </si>
  <si>
    <t>10. POKUD VAŠE ORGANIZACE SPOLUPRACUJE NA VÝZKUMU A VÝVOJI S VEŘEJNÝMI VÝZKUMNÝMI INSTITUCEMI (VČETNĚ VYSOKÝCH ŠKOL), UVEĎTE NÁSLEDUJÍCÍ INFORMACE O DVOU NEJDŮLEŽITĚJŠÍCH PARTNERECH (VČETNĚ ZAHRANIČNÍCH).</t>
  </si>
  <si>
    <t>Názvy oblastí</t>
  </si>
  <si>
    <t>DUVOD_ZMENY</t>
  </si>
  <si>
    <t>VZDELANI</t>
  </si>
  <si>
    <t>CZ_NACE</t>
  </si>
  <si>
    <t>CZ_ISCO</t>
  </si>
  <si>
    <t>ANO_NE</t>
  </si>
  <si>
    <t>STATY_KAPITAL</t>
  </si>
  <si>
    <t>STATY_CIZINCI</t>
  </si>
  <si>
    <t>DRUH_VLASTNICTVI</t>
  </si>
  <si>
    <t>seznam CZ ISCO</t>
  </si>
  <si>
    <t>Příklady profesí k CZ ISCO</t>
  </si>
  <si>
    <t>111: Představitelé zákonodárné a výkonné moci; Nejvyšší státní úředníci; Představitelé samosprávy</t>
  </si>
  <si>
    <t xml:space="preserve">112: Nejvyšší představitelé velkých, středních a malých společností a institucí </t>
  </si>
  <si>
    <t>121: Řídící pracovníci v oblasti financí; Řídící pracovníci v oblasti lidských zdrojů; Řídící pracovníci v oblasti strategie a politiky organizací</t>
  </si>
  <si>
    <t>122: Řídící pracovníci v oblasti obchodu, marketingu; Řídící pracovníci v oblasti reklamy a styku s veřejností; Řídící pracovníci v oblasti výzkumu a vývoje</t>
  </si>
  <si>
    <t>131: Výrobní náměstci (ředitelé) a řídící pracovníci v zemědělství, lesnictví, myslivosti a vodním hospodářství; Výrobní náměstci a řídící pracovníci (ředitelé) v rybářství a akvakultuře</t>
  </si>
  <si>
    <t>132: Řídící pracovníci ve zpracovatelském průmyslu, energetice, těžbě, geologii, stavebnictví, dopravě, logistice</t>
  </si>
  <si>
    <t>133: Výrobní a techničtí náměstci (ředitelé) v oblasti informačních, komunikačních a telekomunikačních technologií</t>
  </si>
  <si>
    <t>134: Řídící pracovníci v oblasti mimoškolní a předškolní výchovy; Primáři; Hlavní a vrchní sestry; Řídící pracovníci na základních, středních, vyšších, vysokých školách</t>
  </si>
  <si>
    <t>141: Řídící pracovníci v hotelích, ubytovnách; Řídící pracovníci v restauracích, jídelnách, kavárnách, barech, menzách</t>
  </si>
  <si>
    <t>142: Řídící pracovníci v maloobchodě; Řídící pracovníci ve velkoobchodě</t>
  </si>
  <si>
    <t>143: Řídící pracovníci v oblasti kultury, vydavatelství, sportu a zábavy; Řídící pracovníci v ostatních službách (cestovní kanceláře, nemovitosti, opravárenské služby, osobní služby)</t>
  </si>
  <si>
    <t>211: Fyzici atomoví, molekulární, radiologičtí, astronomové; Meteorologové; Chemici anorganici, organici, jaderní, fyzikální chemici; Geologové, hydrologové; Ostatní specialisté v oblasti fyziky a astronomie; Meteorologové</t>
  </si>
  <si>
    <t>212: Specialisté v oblasti matematiky, statistiky, pojistné matematiky</t>
  </si>
  <si>
    <t>213: Biologové, genetici, botanici, zoologové, farmakologové; Specialisté v oblastní zemědělství, lesnictví, rybářství, vodního hospodářství; Specialisté v oblasti ochrany životního prostředí</t>
  </si>
  <si>
    <t xml:space="preserve">214: Specialisté v oblasti systému řízení ISO, logistiky, dopravy, krizového řízení, průmyslového inženýrství; Stavební inženýři; Strojní inženýři; Chemičtí inženýři; Důlní inženýři; Specialisté inženýři v ostatních oborech; (u všech: projektanti a konstruktéři, technologové a normovači, přípravy a realizace investic, řízení kvality, strojů, přístrojů a zařízení); </t>
  </si>
  <si>
    <t>215: Inženýři elektrotechnici a energetici, elektronici (projektanti a konstruktéři, technologové a normovači, přípravy a realizace investic, řízení kvality, strojů, přístrojů a zařízení); Inženýři v oblasti elektronických komunikací (včetně radiokomunikací)</t>
  </si>
  <si>
    <t>216: Stavební architekti; Zahradní a krajinní architekti; Průmysloví a produktoví designéři, módní návrháři; Kartografové a zeměměřiči; Specialisté v oblasti územního a dopravního plánování; Grafici a výtvarníci v multimédiích</t>
  </si>
  <si>
    <t>221: Praktičtí lékaři pro dospělé, pro děti a dorost; Lékaři v interních, chirurgických, psychiatrických, radiologických oborech, lékaři v gynekologii a porodnictví, v pediatrii</t>
  </si>
  <si>
    <t>222: Sestry pro intenzivní péči, perioperační péči, pediatrii, v interních, chirurgických, psychiatrických oborech, komunitní sestry; Porodní asistentky</t>
  </si>
  <si>
    <t xml:space="preserve">223: Specialisté v oblasti tradiční a alternativní medicíny </t>
  </si>
  <si>
    <t xml:space="preserve">226: Zubní lékaři, ortodontisté; Farmaceuti; Specialisté v oblasti ochrany veřejného zdraví; Fyzioterapeuti; Logopedi; Optometristé; Specialisté v oblasti dietetiky a výživy; </t>
  </si>
  <si>
    <t xml:space="preserve">231: Vědečtí, výzkumní a vývojoví pracovníci na vysokých školách; Profesoři na vysokých školách; Docenti na vysokých školách; Odborní asistenti na vysokých školách; Asistenti na vysokých školách; Lektoři na vysokých školách; Učitelé na vyšších odborných školách; </t>
  </si>
  <si>
    <t xml:space="preserve">232: Učitelé odborných předmětů; Učitelé praktického vyučování; Učitelé odborného výcviku; Lektoři dalšího vzdělávání </t>
  </si>
  <si>
    <t xml:space="preserve">233: Učitelé na středních školách (kromě odborných předmětů), konzervatořích a na 2. stupni základních škol; Učitelé všeobecně vzdělávacích předmětů na středních školách; Učitelé na konzervatořích; Učitelé na 2. stupni základních škol </t>
  </si>
  <si>
    <t>234: Učitelé na 1. stupni základních škol; Učitelé na 1. stupni základních škol; Učitelé v oblasti předškolní výchovy</t>
  </si>
  <si>
    <t>235: Specialisté zaměření na metody výuky; Školní inspektoři; Specialisté pro tvorbu vzdělávacích programů; Učitelé a vychovatelé pro osoby se speciálními vzdělávacími potřebami; Lektoři a učitelé jazyků na ostatních školách</t>
  </si>
  <si>
    <t xml:space="preserve">241: Hlavní účetní; Účetní auditoři; Specialisté kalkulací, cen a nákladů; Rozpočtáři specialisté; Daňoví specialisté a daňoví poradci; Finanční a investiční poradci a příbuzní specialisté; Finanční analytici a specialisté v peněžnictví a pojišťovnictví; </t>
  </si>
  <si>
    <t>242: Specialisté v oblasti organizace a řízení práce; Specialisté v oblasti řízení rizik; Specialisté v oblasti hospodaření s majetkem státu a organizací; Specialisté v oblasti zahraničních vztahů a služeb; Specialisté v oblasti správy školství, kultury a zdravotnictví</t>
  </si>
  <si>
    <t>243: Specialisté v oblasti reklamy a marketingu, průzkumu trhu; Specialisté pro styk s veřejností; Specialisté v oblasti prodeje a nákupu produktů a služeb; Specialisté v oblasti prodeje a nákupu informačních a komunikačních technologií</t>
  </si>
  <si>
    <t>251: Systémoví analytici; Vývojáři softwaru; Vývojáři webu a multimédií; Programátoři počítačových aplikací</t>
  </si>
  <si>
    <t>252: Návrháři a správci databází; Systémoví administrátoři, správci počítačových sítí; Specialisté v oblasti bezpečnosti dat a příbuzní pracovníci</t>
  </si>
  <si>
    <t>261: Advokáti; Státní zástupci; Advokátní koncipienti; Soudci; Vyšší soudní úředníci; Exekutoři; Notáři; Podnikoví právníci</t>
  </si>
  <si>
    <t>262: Specialisté archiváři, kurátoři a správci památkových objektů; Specialisté archiváři; Specialisté kurátoři; Správci památkových objektů, kasteláni; Specialisté v knihovnách a v příbuzných oblastech</t>
  </si>
  <si>
    <t>263: Specialisté v oblasti ekonomie; Sociologové, antropologové a specialisté v příbuzných oborech; Psychologové; Specialisté v oblasti sociální práce (v oblasti veřejné správy, zdravotnictví, péče o seniory, děti a mládež, zdravotně postižené)</t>
  </si>
  <si>
    <t>264: Spisovatelé a příbuzní pracovníci; Redaktoři, novináři a příbuzní pracovníci; Překladatelé, tlumočníci a jazykovědci</t>
  </si>
  <si>
    <t xml:space="preserve">265: Sochaři; Umělečtí malíři; Hudebníci, zpěváci a skladatelé; Tanečníci a choreografové; Režiséři, dramaturgové, produkční a příbuzní specialisté; Herci; Moderátoři v rozhlasu, televizi a ostatní moderátoři; </t>
  </si>
  <si>
    <t>311: Technici v oblasti chemie, fyziky, geologie, metrologie; Stavební technici; Elektrotechnici a technici energetici, elektronici; Strojírenští technici; Chemičtí technici; Důlní technici (u všech: projektanti, konstruktéři, technologové, normovači, přípravy a realizace investic, kontroly kvality, strojů, přístrojů a zařízení); Technici kartografové, zeměměřiči, geografové</t>
  </si>
  <si>
    <t>312: Mistři a příbuzní pracovníci v oblasti těžby, hutní výroby a slévárenství; Mistři a příbuzní pracovníci v elektronice, energetice, elektronice, strojírenství, chemii, dřevařství, papírenství, textilnictví, gumárenství, sklářství apod.</t>
  </si>
  <si>
    <t>313: Operátoři velínů na výrobu a rozvod tepla, elektrické energie; Operátoři velínů spaloven, vodárenských a vodohospodářských zařízení; Operátoři velínů na zpracování kovů (v hutní výrobě, slévárenství, kovovýrobě); Operátoři velínů v betonárnách</t>
  </si>
  <si>
    <t xml:space="preserve">314: Technici v oboru biologie, botanika, zoologie, ekologie; Technici agronomové, zootechnici, zahradní technici, v oblasti rybářství; Technici v oblasti lesnictví </t>
  </si>
  <si>
    <t>315: Lodní technici, důstojníci a lodivodi; Piloti, letečtí navigátoři, instruktoři, palubní operátoři; Řídící letového provozu</t>
  </si>
  <si>
    <t>321: Technici a asistenti pro obsluhu lékařských zařízení (technici radiologičtí, biomedicínští, biotechničtí); Zdravotní laboranti; Farmaceutičtí asistenti; Zubní technici, Ortotici-protetici</t>
  </si>
  <si>
    <t>322: Všeobecné sestry s/bez osvědčení; Porodní asistentky s/bez osvědčení</t>
  </si>
  <si>
    <t xml:space="preserve">325: Dentální hygienisti; Odborní pracovníci v oblasti oční optiky; Fyzioterapeuti s/bez osvědčení; Zdravotničtí asistenti (praktické sestry); Zdravotničtí záchranáři; Ergoterapeuti bez specializace; Nutriční asistenti; </t>
  </si>
  <si>
    <t>331: Odborní poradci v peněžnictví; Přepážkoví konzultanti v peněžnictví; Odborní účetní všeobecní; Odborní účetní mzdoví; Odborní fakturanti; Odborní pracovníci v oblasti personalistiky, ekonomové práce; Odborní pracovníci v oblasti matematiky, statistiky a pojistné matematiky; Odhadci, zbožíznalci a likvidátoři</t>
  </si>
  <si>
    <t>332: Odborní pojišťovací poradci; Obchodní zástupci; Nákupčí; Obchodní makléři</t>
  </si>
  <si>
    <t>334: Vedoucí v oblasti administrativních agend; Vedoucí všeobecných sekretářů; Vedoucí úředníků v logistice; Vedoucí pokladníků a přepážkových pracovníků; Odborní asistenti v administrativě; Odborní pracovníci hospodářské správy; Odborní pracovníci v oblasti správy školství, kultury a zdravotnictví; Odborní pracovníci organizace a řízení</t>
  </si>
  <si>
    <t>335: Pracovníci Celní správy ČR; Pracovníci veřejné správy v oblasti daní; Pracovníci veřejné správy v oblasti sociálních a jiných dávek; Pracovníci veřejné správy vydávající různá povolení; Policejní inspektoři, komisaři a radové Policie ČR</t>
  </si>
  <si>
    <t>341: Právní asistenti; Soudní vykonavatelé; Odborní pracovníci v oblasti sociální práce (v oblasti veřejné správy, zdravotnictví, péče o zdravotně postižené, seniory, děti a mládež apod.); Odborní pracovníci v církevní oblasti a v příbuzných oborech</t>
  </si>
  <si>
    <t>342: Atleti a ostatní profesionální sportovci; Sportovní trenéři, instruktoři a úředníci sportovních klubů; Úředníci sportovních klubů; Instruktoři a programoví vedoucí v rekreačních zařízeních a fitcentrech</t>
  </si>
  <si>
    <t>343: Fotografové; Aranžéři; Bytoví návrháři; Návrháři (grafici) reklamní, komerční, propagační; Restaurátoři (kromě uměleckých); Šéfkuchaři a šéfcukráři; Asistenti režie; Kaskadéři</t>
  </si>
  <si>
    <t>351: Technici uživatelské podpory informačních a komunikačních technologií; Technici počítačových sítí a systémů; Správci webu</t>
  </si>
  <si>
    <t>352: Zvukaři a osvětlovači; Technici videozáznamů; Technici v oblasti telekomunikací a radiokomunikací (projektanti, konstruktéři, technologové, normovači, přípravy a realizace investic, kontroly kvality, strojů, přístrojů a zařízení, dispečeři); Revizní technici, inspektoři v oblasti telekomunikací a radiokomunikací</t>
  </si>
  <si>
    <t>413: Pracovníci pro zpracování textů, písaři; Operátoři počítačů pro vkládání, kontrolu, třídění a evidenci dat</t>
  </si>
  <si>
    <t>421: Pokladníci ve finančních institucích, na poštách a pracovníci v příbuzných oborech; Bookmakeři; Krupiéři; Úředníci sázkových kanceláří; Zastavárníci a půjčovatelé peněz; Inkasisté pohledávek a příbuzní pracovníci</t>
  </si>
  <si>
    <t>422: Pracovníci cestovního ruchu (kromě průvodců); Operátoři telefonních panelů; Recepční v hotelích a dalších ubytovacích zařízeních; Pracovníci v informačních kancelářích</t>
  </si>
  <si>
    <t>431: Účetní (všeobecní, finanční a investiční, materiáloví, mzdoví); Pracovníci kalkulací, cen a nákladů; Fakturanti; Úředníci v oblasti statistiky, financí, daní, peněžnictví</t>
  </si>
  <si>
    <t>432: Úředníci ve skladech; Mistři v dopravě; Dopravní dispečeři; Operátoři dopravy a přepravy, vozoví disponenti; Výpravčí; Komandující</t>
  </si>
  <si>
    <t xml:space="preserve">441: Knihovníci; Pracovníci poštovního provozu (kromě úředníků na přepážkách); Doručovatelé listovních poštovních zásilek; Korektoři, kódovači a příbuzní pracovníci; Personální referenti; Úředníci v oblasti správy školství, kultury a zdravotnictví; Úředníci v oblasti správy průmyslu a dopravy; </t>
  </si>
  <si>
    <t>511: Stevardi, letušky a jiní obslužní pracovníci v dopravě; Průvodčí vlaků v osobní dopravě; Průvodci, delegáti v cestovním ruchu; Průvodci v kulturních zařízeních; Horští průvodci</t>
  </si>
  <si>
    <t>512: Kuchaři (kromě šéfkuchařů); Kuchaři speciálních diet; Pomocní kuchaři</t>
  </si>
  <si>
    <t>513: Číšníci a servírky; Barmani</t>
  </si>
  <si>
    <t>514: Kadeřníci; Kosmetici a maskéři; Manikéři a pedikéři</t>
  </si>
  <si>
    <t>515: Provozní pracovníci školních jídelen a menz; Provozní pracovníci v ubytování, stravování a pohostinství (kromě školních jídelen a menz); Provozní pracovníci sportovních zařízení; Provozovatelé malých penzionů; Správci objektů</t>
  </si>
  <si>
    <t>516: Astrologové, jasnovidci a pracovníci v příbuzných oborech; Pracovníci v pohřebnictví; Chovatelé a ošetřovatelé zvířat (v zoo, laboratorních zvířat, služebních zvířat); Cvičitelé zvířat; Instruktoři autoškoly</t>
  </si>
  <si>
    <t>521: Stánkoví prodavači potravin (kromě rychlého občerstvení); Pouliční prodavači rychlého občerstvení</t>
  </si>
  <si>
    <t>522: Vedoucí pracovních týmů v prodejnách; Prodavači v prodejnách (smíšeného, potravinářského, drogistického zboží, textilu, obuvi, elektrotechniky, stavebnin, sportovních potřeb apod.)</t>
  </si>
  <si>
    <t>523: Hlavní pokladníci v organizacích, prodejnách a různých zařízeních; Pokladníci v organizacích, prodejnách; Pokladníci a prodavači vstupenek v kulturních zařízeních; Pokladníci a prodavači jízdenek v osobní dopravě</t>
  </si>
  <si>
    <t>524: Modelky a manekýni; Podomní prodejci; Prodejci po telefonu; Obsluha čerpacích stanic a mycích linek dopravních prostředků; Pracovníci v půjčovnách</t>
  </si>
  <si>
    <t>531: Pracovníci péče o děti v mimoškolských zařízeních a domácnostech; Zdravotničtí pracovníci péče o děti v mimoškolských zařízeních; Asistenti pedagogů, učitelů, vychovatelů</t>
  </si>
  <si>
    <t>532: Ošetřovatelé a příbuzní pracovníci ve zdravotnických a sociálních zařízeních; Ošetřovatelé a příbuzní pracovníci v oblasti domácí péče a terénních sociálních služeb; Laboratorní pracovníci; Zubní instrumentáři; Sanitáři; Řidiči vozidel zdravotnické záchranné služby</t>
  </si>
  <si>
    <t>541: Příslušníci Hasičského záchranného sboru ČR a hasiči ostatních jednotek požární ochrany; Policisté (referenti, vrchní referenti, asistenti, vrchní asistenti, strážníci); Pracovníci vězeňské služby; Vrátní; Pracovníci ostrahy, strážní; Plavčíci, strážci pláží, vodní záchranáři; Pracovníci horské záchranné služby; Strážci přírody</t>
  </si>
  <si>
    <t>611: Pěstitelé zemědělských plodin; Ovocnáři, vinaři, chmelaři a ostatní pěstitelé plodů rostoucích na stromech a keřích; Zahradníci a pěstitelé v zahradnických školkách (krajináři, květináři, sadovníci a školkaři, zelináři apod.)</t>
  </si>
  <si>
    <t>612: Chovatelé a ošetřovatelé (koní, prasat, skotu, kožešinových zvířat, drůbeže apod.)</t>
  </si>
  <si>
    <t>621: Kvalifikovaní pracovníci pro pěstění a ošetřování lesa; Kvalifikovaní pracovníci pro těžbu dřeva</t>
  </si>
  <si>
    <t>622: Kvalifikovaní pracovníci v oblasti akvakultury; Rybáři ve vnitrozemských a pobřežních vodách; Rybáři na moři; Kvalifikovaní pracovníci v oblasti myslivosti</t>
  </si>
  <si>
    <t xml:space="preserve">711: Pracovníci montovaných staveb; Zedníci, kamnáři, dlaždiči a montéři suchých staveb; Kameníci, řezači a brusiči kamene; Betonáři, železobetonáři a příbuzní pracovníci; Tesaři a stavební truhláři; Lešenáři; Kvalifikovaní stavební dělníci hlavní stavební výroby; </t>
  </si>
  <si>
    <t>712: Pokrývači; Podlaháři a obkladači; Štukatéři a omítkáři; Izolatéři; Sklenáři; Stavební instalatéři, zámečníci, klempíři</t>
  </si>
  <si>
    <t>713: Malíři interiérů, tapetáři; Lakýrníci a natěrači (automobilů, kovových, dřevěných, plastových výrobků apod.); Kominíci</t>
  </si>
  <si>
    <t>721: Slévači, svářeči, formíři, řezači plamenem, páječi, klempíři, autoklempíři, karosáři; Montéři kovových konstrukcí</t>
  </si>
  <si>
    <t>722: Kováři; Nástrojáři, zámečníci (provozní, strojů), údržbáři; Strojírenští kovodělníci; Seřizovači a obsluha konvenčních soustruhů a fréz; Seřizovači a obsluha číslicově řízených strojů; Brusiči, leštiči a ostřiči nástrojů a kovů</t>
  </si>
  <si>
    <t>723: Mechanici a opraváři (automobilů, autobusů, motorek); Mechanici a opraváři (leteckých motorů, kolejových vozidel, obráběcích strojů, průmyslových strojů a zařízení, zemědělských strojů a zařízení apod.)</t>
  </si>
  <si>
    <t xml:space="preserve">731: Výrobci, mechanici a opraváři hodin; Výrobci a opraváři hudebních nástrojů, ladiči; Klenotníci, zlatníci a šperkaři; Keramici; Skláři, brusiči skla, výrobci bižuterie a skleněných ozdob; Malíři skla a keramiky; Umělečtí truhláři a řezbáři; </t>
  </si>
  <si>
    <t>732: Pracovníci přípravy tisku; Tiskaři; Pracovníci konečné úpravy tisku a vazači knih</t>
  </si>
  <si>
    <t>741: Stavební a provozní elektrikáři; Elektromechanici elektrických zařízení; Montéři a opraváři elektrických vedení</t>
  </si>
  <si>
    <t>742: Mechanici a opraváři elektronických přístrojů; Mechanici a opraváři informačních a komunikačních technologií</t>
  </si>
  <si>
    <t xml:space="preserve">751: Řezníci a uzenáři; Pekaři, cukráři (kromě šéfcukrářů) a výrobci cukrovinek; Mlékaři, výrobci sýrů; Zpracovatelé ovoce, zeleniny a příbuzných produktů; Ochutnávači, degustátoři, kontroloři kvality potravin a nápojů; Sládci; Vinaři; </t>
  </si>
  <si>
    <t xml:space="preserve">752: Obsluha pil a jiných zařízení na prvotní zpracování dřeva; Truhláři (kromě stavebních) a pracovníci v příbuzných oborech; Seřizovači a obsluha dřevoobráběcích strojů na výrobu dřevěných výrobků </t>
  </si>
  <si>
    <t>753: Krejčí, kožešníci a kloboučníci; Modeláři oděvů, střihači a příbuzní pracovníci; Švadleny, šičky, vyšívači; Čalouníci; Obuvníci, výrobci a opraváři obuvi</t>
  </si>
  <si>
    <t>754: Potápěči; Střelmistři; Kvalitáři a testovači výrobků, laboranti (kromě potravin a nápojů); Hubitelé škůdců</t>
  </si>
  <si>
    <t>811: Horníci v uhelných a rudných dolech; Strojníci báňských zařízení; Obsluha zařízení na úpravu rudných a nerudných surovin; Vrtači; Obsluha strojů na výrobu stavebních hmot, výrobků z kamene</t>
  </si>
  <si>
    <t>812: Obsluha pecí a konvertorů; Taviči, slévači; Obsluha zařízení na tváření kovů ve válcovnách; Obsluha kovacích lisů a bucharů; Obsluha lakovacích a jiných zařízení na povrchovou úpravu kovů a jiných materiálů</t>
  </si>
  <si>
    <t>813: Obsluha strojů a zařízení pro zpracování ropy a zemního plynu, farmaceutickou výrobu, pro výrobu kosmetických, toaletních a čistících výrobků, výrobu koksu apod.; Obsluha strojů a zařízení pro výrobu a zpracování fotografických materiálů</t>
  </si>
  <si>
    <t>815: Obsluha strojů na úpravu vláken, dopřádání a navíjení příze a nití; Obsluha tkacích, pletacích, šicích a vyšívacích strojů; Obsluha strojů na výrobu obuvi, kožené galanterie, textilní galanterie, výrobu klobouků; Obsluha strojů a zařízení v prádelnách</t>
  </si>
  <si>
    <t>816: Obsluha strojů na výrobu a zpracování masa a ryb, pečiva, cukrovinek, mléčných výrobků, ovoce, zeleniny, nápojů, cukruj, čaje, kávy, kakaa, tabáku</t>
  </si>
  <si>
    <t>818: Obsluha strojů a zařízení na výrobu skla, keramiky a stavebnin; Obsluha parních turbín, kotlů, tepelných motorů, zařízení spaloven; Obsluha strojů na balení, plnění a etiketování; Obsluha strojů a zařízení ve vodohospodářství, zpracování sběrných surovin</t>
  </si>
  <si>
    <t>821: Montážní dělníci mechanických zařízení; Montážní dělníci elektrických, energetických a elektronických zařízení; Montážní dělníci výrobků z kovů, plastů a pryže, dřeva, kartonu a papíru, textilu a kůže, skla a keramiky, kombinovaných materiálů</t>
  </si>
  <si>
    <t>831: Strojvedoucí a řidiči kolejových motorových vozíků; Signalisti, brzdaři, výhybkáři, vedoucí posunu, vlakvedoucí v nákladní dopravě</t>
  </si>
  <si>
    <t>832: Řidiči motocyklů; Řidiči osobních a malých dodávkových automobilů, taxikáři, řidiči dopravy nemocných a raněných</t>
  </si>
  <si>
    <t>833: Řidiči autobusů, trolejbusů a tramvají; Řidiči nákladních automobilů, tahačů, popelářských vozů, hasících vozů, silničních úklidových vozidel apod.</t>
  </si>
  <si>
    <t>834: Traktoristé, řidiči a obsluha lesnických strojů; Obsluha zemních a příbuzných strojů; Obsluha jeřábů; Obsluha vysokozdvižných, paletovacích vozíků, skladníci</t>
  </si>
  <si>
    <t>835: Lodníci, lodní strojníci</t>
  </si>
  <si>
    <t>911: Uklízeči a pomocníci v domácnostech, hotelích, administrativních a průmyslových objektech, ve zdravotnictví, sociálních zařízeních, stravovacích zařízeních, ve výrobních prostorách apod.</t>
  </si>
  <si>
    <t>912: Pracovníci pro ruční praní a žehlení; Pracovníci pro ruční mytí vozidel; Pracovníci pro mytí oken</t>
  </si>
  <si>
    <t>921: Pomocní pracovníci v rostlinné, živočišné výrobě, v zahradnictví, lesnictví, myslivosti, rybářství</t>
  </si>
  <si>
    <t>931: Pomocní pracovníci při hlubinné a povrchové těžbě; Pomocní pracovníci při úpravě nerostných surovin; Figuranti, dělníci výkopových prací, dělníci v oblasti výstavby budov</t>
  </si>
  <si>
    <t>932: Ruční baliči; Manipulační dělníci ve výrobě; Pomocní dělníci ve výrobě; Pomocní montážní dělníci</t>
  </si>
  <si>
    <t>933: Řidiči nemotorových vozidel, kočí; Pomocní skladníci; Pomocní manipulační pracovníci v dopravě; Pomocní pracovníci ve sběrných surovinách; Doplňovači zboží</t>
  </si>
  <si>
    <t>941: Pracovníci pro přípravu rychlého občerstvení; Svačináři; Pomocníci v kuchyni</t>
  </si>
  <si>
    <t>961: Pracovníci odvozu a recyklace odpadů; Třídiči odpadů; Uklízeči veřejných prostranství; Čističi kanalizací</t>
  </si>
  <si>
    <t>962: Kurýři, doručovatelé balíků a nosiči zavazadel; Pomocní pracovníci údržby budov; Hlídači parkovišť a tržišť; Šatnáři; Uvaděči; Toaletáři</t>
  </si>
  <si>
    <t>IČ agentury</t>
  </si>
  <si>
    <t>Název agentury</t>
  </si>
  <si>
    <t>NELZE!</t>
  </si>
  <si>
    <t>Určení CZ NACE</t>
  </si>
  <si>
    <t>první hodnota</t>
  </si>
  <si>
    <t>druhá hodnota</t>
  </si>
  <si>
    <r>
      <t xml:space="preserve">Červená pole (bez ohledu na odstín): nezasahovat, slouží k výpočtu.
Žlutá pole: zdroj dat, lze v nich provádět textové opravy (např. pravopisné, oprava názvu firmy, obce apod.).
Zelená pole: lze doplňovat a nahrazovat jinými údaji. Je nutné je nahradit údaji z konkrétního kraje.  Jiné změny v dotazníku není třeba provádět!
Šedá pole: z důvodu rozhodnutí o navrácení vyplněného dotazníku pouze e-mailem již není třeba vyplňovat.
V žádné případě nepřesouvat umístění tabulek či měnit jejich velikost, přestane to fungovat!
</t>
    </r>
    <r>
      <rPr>
        <b/>
        <u val="single"/>
        <sz val="11"/>
        <color indexed="12"/>
        <rFont val="Calibri"/>
        <family val="2"/>
      </rPr>
      <t>Před odesláním zaměstnavatelům tento list skryjte!</t>
    </r>
    <r>
      <rPr>
        <b/>
        <sz val="11"/>
        <color indexed="12"/>
        <rFont val="Calibri"/>
        <family val="2"/>
      </rPr>
      <t xml:space="preserve"> </t>
    </r>
    <r>
      <rPr>
        <b/>
        <u val="single"/>
        <sz val="11"/>
        <color indexed="12"/>
        <rFont val="Calibri"/>
        <family val="2"/>
      </rPr>
      <t>Tento list nezamykejte!</t>
    </r>
  </si>
  <si>
    <r>
      <t>CZ-ISCO</t>
    </r>
    <r>
      <rPr>
        <vertAlign val="superscript"/>
        <sz val="11"/>
        <rFont val="Calibri"/>
        <family val="2"/>
      </rPr>
      <t>5)</t>
    </r>
  </si>
  <si>
    <r>
      <rPr>
        <vertAlign val="superscript"/>
        <sz val="8"/>
        <rFont val="Calibri"/>
        <family val="2"/>
      </rPr>
      <t>5)</t>
    </r>
    <r>
      <rPr>
        <sz val="8"/>
        <rFont val="Calibri"/>
        <family val="2"/>
      </rPr>
      <t xml:space="preserve"> viz záložka "seznam Klasifikací"</t>
    </r>
  </si>
  <si>
    <r>
      <rPr>
        <vertAlign val="superscript"/>
        <sz val="8"/>
        <rFont val="Calibri"/>
        <family val="2"/>
      </rPr>
      <t>9</t>
    </r>
    <r>
      <rPr>
        <sz val="8"/>
        <rFont val="Calibri"/>
        <family val="2"/>
      </rPr>
      <t>) Viz záložka "seznam klasifikací".</t>
    </r>
  </si>
  <si>
    <t>IČO a název agentury práce</t>
  </si>
  <si>
    <t>1 - Zákonodárci a řídící pracovníci</t>
  </si>
  <si>
    <t>2 - Specialisté (vědečtí a odborní duševní pracovníci)</t>
  </si>
  <si>
    <t>3 - Techničtí a odborní pracovníci (a nižší zdravotničtí)</t>
  </si>
  <si>
    <t xml:space="preserve">4 - Úředníci (a administrativní pracovníci) </t>
  </si>
  <si>
    <t>5 - Pracovníci ve službách a prodeji</t>
  </si>
  <si>
    <t>6 - Kvalifikovaní pracovníci v zemědělství, lesnictví a rybářství</t>
  </si>
  <si>
    <t>7 - Řemeslníci a opraváři</t>
  </si>
  <si>
    <t>9 - Pomocní a nekvalifikovaní pracovníci</t>
  </si>
  <si>
    <t>z toho osoby s těžkým zdravotním postižením</t>
  </si>
  <si>
    <r>
      <t>4)</t>
    </r>
    <r>
      <rPr>
        <sz val="8"/>
        <rFont val="Calibri"/>
        <family val="2"/>
      </rPr>
      <t>Agenturní zaměstnanci: zaměstnanec má pracovní smlouvu uzavřenou s pracovní agenturou, která mu současné pracovní místo u zaměstnavatele zprostředkovává.</t>
    </r>
  </si>
  <si>
    <t>Smíšené (kombinace předchozího)</t>
  </si>
  <si>
    <t>*) Vyplňte, pokud máte požadované údaje k dispozici.</t>
  </si>
  <si>
    <t>Kontaktní osoba</t>
  </si>
  <si>
    <t>Zpracoval(a)</t>
  </si>
  <si>
    <t>Vypište okres:</t>
  </si>
  <si>
    <t>7 zvýšení x z toho absolventi průběžná</t>
  </si>
  <si>
    <t>Informace: V některém řádku je očekávané zvýšení počtu pracovníků nižší, než "Z toho může být absolventů".</t>
  </si>
  <si>
    <t>Benešov, Beroun, Kladno, Kolín, Kutná Hora, Mělník, Mladá Boleslav, Nymburk, Praha-východ, Praha-západ, Příbram a Rakovník</t>
  </si>
  <si>
    <t>'Plzeňský kraj'!$C2:$C93</t>
  </si>
  <si>
    <t>'Plzeňský kraj'!$E2:$E101</t>
  </si>
  <si>
    <t>333 Zprostředkovatelé služeb</t>
  </si>
  <si>
    <t>Příklady profesí k CZ ISCO 333: Odbytoví agenti, celní deklaranti; Odborní pracovníci úřadů práce a pracovních agentur; Realitní makléři; Sportovní, umělečtí agenti; Kulturní referenti</t>
  </si>
  <si>
    <t>333: Odbytoví agenti, celní deklaranti; Odborní pracovníci úřadů práce a pracovních agentur; Realitní makléři; Sportovní, umělečtí agenti; Kulturní referenti</t>
  </si>
  <si>
    <t>31. ledna 2020</t>
  </si>
  <si>
    <t>dotaznikykrp.BM@uradprace.cz</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</si>
</sst>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quot;Yes&quot;;&quot;Yes&quot;;&quot;No&quot;"/>
    <numFmt numFmtId="167" formatCode="&quot;True&quot;;&quot;True&quot;;&quot;False&quot;"/>
    <numFmt numFmtId="168" formatCode="&quot;On&quot;;&quot;On&quot;;&quot;Off&quot;"/>
    <numFmt numFmtId="169" formatCode="[$¥€-2]\ #\ ##,000_);[Red]\([$€-2]\ #\ ##,000\)"/>
  </numFmts>
  <fonts count="99">
    <font>
      <sz val="11"/>
      <color theme="1"/>
      <name val="Calibri"/>
      <family val="2"/>
    </font>
    <font>
      <sz val="11"/>
      <color indexed="8"/>
      <name val="Calibri"/>
      <family val="2"/>
    </font>
    <font>
      <sz val="10"/>
      <name val="Arial CE"/>
      <family val="0"/>
    </font>
    <font>
      <sz val="11"/>
      <name val="Calibri"/>
      <family val="2"/>
    </font>
    <font>
      <sz val="9"/>
      <name val="Tahoma"/>
      <family val="2"/>
    </font>
    <font>
      <b/>
      <sz val="9"/>
      <name val="Tahoma"/>
      <family val="2"/>
    </font>
    <font>
      <i/>
      <sz val="11"/>
      <name val="Calibri"/>
      <family val="2"/>
    </font>
    <font>
      <sz val="8.5"/>
      <name val="Calibri"/>
      <family val="2"/>
    </font>
    <font>
      <sz val="20"/>
      <name val="Calibri"/>
      <family val="2"/>
    </font>
    <font>
      <sz val="10"/>
      <name val="Calibri"/>
      <family val="2"/>
    </font>
    <font>
      <b/>
      <sz val="12"/>
      <name val="Calibri"/>
      <family val="2"/>
    </font>
    <font>
      <b/>
      <sz val="11"/>
      <name val="Calibri"/>
      <family val="2"/>
    </font>
    <font>
      <b/>
      <vertAlign val="superscript"/>
      <sz val="11"/>
      <name val="Calibri"/>
      <family val="2"/>
    </font>
    <font>
      <vertAlign val="superscript"/>
      <sz val="11"/>
      <name val="Calibri"/>
      <family val="2"/>
    </font>
    <font>
      <vertAlign val="superscript"/>
      <sz val="8"/>
      <name val="Calibri"/>
      <family val="2"/>
    </font>
    <font>
      <sz val="8"/>
      <name val="Calibri"/>
      <family val="2"/>
    </font>
    <font>
      <sz val="9.5"/>
      <name val="Calibri"/>
      <family val="2"/>
    </font>
    <font>
      <vertAlign val="superscript"/>
      <sz val="6"/>
      <name val="Calibri"/>
      <family val="2"/>
    </font>
    <font>
      <sz val="6"/>
      <name val="Calibri"/>
      <family val="2"/>
    </font>
    <font>
      <b/>
      <sz val="10.5"/>
      <name val="Calibri"/>
      <family val="2"/>
    </font>
    <font>
      <sz val="9"/>
      <name val="Calibri"/>
      <family val="2"/>
    </font>
    <font>
      <sz val="7.5"/>
      <name val="Calibri"/>
      <family val="2"/>
    </font>
    <font>
      <vertAlign val="superscript"/>
      <sz val="7.5"/>
      <name val="Calibri"/>
      <family val="2"/>
    </font>
    <font>
      <i/>
      <sz val="10.5"/>
      <color indexed="63"/>
      <name val="Calibri"/>
      <family val="2"/>
    </font>
    <font>
      <i/>
      <sz val="10"/>
      <color indexed="63"/>
      <name val="Calibri"/>
      <family val="2"/>
    </font>
    <font>
      <i/>
      <sz val="10.5"/>
      <name val="Calibri"/>
      <family val="2"/>
    </font>
    <font>
      <b/>
      <u val="single"/>
      <sz val="11"/>
      <color indexed="12"/>
      <name val="Calibri"/>
      <family val="2"/>
    </font>
    <font>
      <b/>
      <sz val="11"/>
      <color indexed="12"/>
      <name val="Calibri"/>
      <family val="2"/>
    </font>
    <font>
      <sz val="11"/>
      <color indexed="9"/>
      <name val="Calibri"/>
      <family val="2"/>
    </font>
    <font>
      <b/>
      <sz val="11"/>
      <color indexed="8"/>
      <name val="Calibri"/>
      <family val="2"/>
    </font>
    <font>
      <u val="single"/>
      <sz val="11"/>
      <color indexed="1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5"/>
      <color indexed="10"/>
      <name val="Calibri"/>
      <family val="2"/>
    </font>
    <font>
      <sz val="1"/>
      <color indexed="9"/>
      <name val="Calibri"/>
      <family val="2"/>
    </font>
    <font>
      <sz val="8.5"/>
      <color indexed="63"/>
      <name val="Calibri"/>
      <family val="2"/>
    </font>
    <font>
      <sz val="9"/>
      <color indexed="40"/>
      <name val="Calibri"/>
      <family val="2"/>
    </font>
    <font>
      <sz val="11"/>
      <color indexed="63"/>
      <name val="Calibri"/>
      <family val="2"/>
    </font>
    <font>
      <b/>
      <sz val="16"/>
      <name val="Calibri"/>
      <family val="2"/>
    </font>
    <font>
      <b/>
      <sz val="16"/>
      <color indexed="8"/>
      <name val="Calibri"/>
      <family val="2"/>
    </font>
    <font>
      <sz val="16"/>
      <color indexed="8"/>
      <name val="Calibri"/>
      <family val="2"/>
    </font>
    <font>
      <sz val="10"/>
      <color indexed="8"/>
      <name val="Calibri"/>
      <family val="2"/>
    </font>
    <font>
      <sz val="8.5"/>
      <color indexed="30"/>
      <name val="Calibri"/>
      <family val="2"/>
    </font>
    <font>
      <i/>
      <u val="single"/>
      <sz val="11"/>
      <color indexed="12"/>
      <name val="Calibri"/>
      <family val="2"/>
    </font>
    <font>
      <i/>
      <sz val="11"/>
      <color indexed="63"/>
      <name val="Calibri"/>
      <family val="2"/>
    </font>
    <font>
      <sz val="11"/>
      <color indexed="40"/>
      <name val="Calibri"/>
      <family val="2"/>
    </font>
    <font>
      <sz val="8.5"/>
      <color indexed="40"/>
      <name val="Calibri"/>
      <family val="2"/>
    </font>
    <font>
      <sz val="8"/>
      <color indexed="63"/>
      <name val="Calibri"/>
      <family val="2"/>
    </font>
    <font>
      <sz val="9"/>
      <color indexed="30"/>
      <name val="Calibri"/>
      <family val="2"/>
    </font>
    <font>
      <sz val="8"/>
      <name val="Segoe U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5"/>
      <color rgb="FFFF0000"/>
      <name val="Calibri"/>
      <family val="2"/>
    </font>
    <font>
      <sz val="1"/>
      <color theme="0"/>
      <name val="Calibri"/>
      <family val="2"/>
    </font>
    <font>
      <sz val="8.5"/>
      <color rgb="FF333333"/>
      <name val="Calibri"/>
      <family val="2"/>
    </font>
    <font>
      <sz val="9"/>
      <color rgb="FF00B0F0"/>
      <name val="Calibri"/>
      <family val="2"/>
    </font>
    <font>
      <sz val="11"/>
      <color theme="1" tint="0.34999001026153564"/>
      <name val="Calibri"/>
      <family val="2"/>
    </font>
    <font>
      <b/>
      <sz val="16"/>
      <color theme="1"/>
      <name val="Calibri"/>
      <family val="2"/>
    </font>
    <font>
      <sz val="16"/>
      <color theme="1"/>
      <name val="Calibri"/>
      <family val="2"/>
    </font>
    <font>
      <sz val="10"/>
      <color theme="1"/>
      <name val="Calibri"/>
      <family val="2"/>
    </font>
    <font>
      <sz val="11"/>
      <color theme="1" tint="0.24998000264167786"/>
      <name val="Calibri"/>
      <family val="2"/>
    </font>
    <font>
      <sz val="8.5"/>
      <color rgb="FF008CC8"/>
      <name val="Calibri"/>
      <family val="2"/>
    </font>
    <font>
      <i/>
      <sz val="11"/>
      <color rgb="FF333333"/>
      <name val="Calibri"/>
      <family val="2"/>
    </font>
    <font>
      <sz val="9"/>
      <color rgb="FF008CC8"/>
      <name val="Calibri"/>
      <family val="2"/>
    </font>
    <font>
      <sz val="8"/>
      <color rgb="FF333333"/>
      <name val="Calibri"/>
      <family val="2"/>
    </font>
    <font>
      <sz val="8.5"/>
      <color rgb="FF00B0F0"/>
      <name val="Calibri"/>
      <family val="2"/>
    </font>
    <font>
      <sz val="11"/>
      <color rgb="FF00B0F0"/>
      <name val="Calibri"/>
      <family val="2"/>
    </font>
    <font>
      <i/>
      <u val="single"/>
      <sz val="11"/>
      <color theme="10"/>
      <name val="Calibri"/>
      <family val="2"/>
    </font>
    <font>
      <i/>
      <u val="single"/>
      <sz val="11"/>
      <color rgb="FF0000FF"/>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C00000"/>
        <bgColor indexed="64"/>
      </patternFill>
    </fill>
    <fill>
      <patternFill patternType="solid">
        <fgColor rgb="FFFFC000"/>
        <bgColor indexed="64"/>
      </patternFill>
    </fill>
    <fill>
      <patternFill patternType="solid">
        <fgColor rgb="FFDDDDDD"/>
        <bgColor indexed="64"/>
      </patternFill>
    </fill>
    <fill>
      <patternFill patternType="solid">
        <fgColor rgb="FFFAD2B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theme="0" tint="-0.1499900072813034"/>
        <bgColor indexed="64"/>
      </patternFill>
    </fill>
  </fills>
  <borders count="7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style="medium"/>
    </border>
    <border>
      <left style="thin"/>
      <right style="medium"/>
      <top style="thin"/>
      <bottom style="thin"/>
    </border>
    <border>
      <left style="medium"/>
      <right/>
      <top style="thin"/>
      <bottom style="thin"/>
    </border>
    <border>
      <left/>
      <right/>
      <top/>
      <bottom style="medium"/>
    </border>
    <border>
      <left/>
      <right style="medium"/>
      <top/>
      <bottom style="medium"/>
    </border>
    <border>
      <left style="medium"/>
      <right style="medium"/>
      <top style="thin"/>
      <bottom style="medium"/>
    </border>
    <border>
      <left style="medium"/>
      <right style="medium"/>
      <top/>
      <bottom style="thin"/>
    </border>
    <border>
      <left/>
      <right style="thin"/>
      <top style="thin"/>
      <bottom style="thin"/>
    </border>
    <border>
      <left style="thin"/>
      <right style="medium"/>
      <top style="thin"/>
      <bottom style="medium"/>
    </border>
    <border>
      <left style="thin"/>
      <right/>
      <top style="thin"/>
      <bottom/>
    </border>
    <border>
      <left style="thin"/>
      <right style="thin"/>
      <top style="thin"/>
      <bottom/>
    </border>
    <border>
      <left style="thin"/>
      <right/>
      <top/>
      <bottom style="thin"/>
    </border>
    <border>
      <left style="medium">
        <color rgb="FF008A3E"/>
      </left>
      <right style="thin"/>
      <top style="medium">
        <color rgb="FF008A3E"/>
      </top>
      <bottom style="thin"/>
    </border>
    <border>
      <left style="medium">
        <color rgb="FF008A3E"/>
      </left>
      <right style="thin"/>
      <top style="thin"/>
      <bottom style="thin"/>
    </border>
    <border>
      <left style="medium">
        <color rgb="FF008A3E"/>
      </left>
      <right style="thin"/>
      <top style="thin"/>
      <bottom style="medium">
        <color rgb="FF008A3E"/>
      </bottom>
    </border>
    <border>
      <left style="thin"/>
      <right style="thin"/>
      <top style="thin"/>
      <bottom style="medium">
        <color rgb="FF008A3E"/>
      </bottom>
    </border>
    <border>
      <left style="medium">
        <color rgb="FF008A3E"/>
      </left>
      <right style="medium">
        <color rgb="FF008A3E"/>
      </right>
      <top style="medium">
        <color rgb="FF008A3E"/>
      </top>
      <bottom style="medium">
        <color rgb="FF008A3E"/>
      </bottom>
    </border>
    <border>
      <left style="medium">
        <color rgb="FF008A3E"/>
      </left>
      <right/>
      <top style="medium">
        <color rgb="FF008A3E"/>
      </top>
      <bottom style="medium">
        <color rgb="FF008A3E"/>
      </bottom>
    </border>
    <border>
      <left/>
      <right/>
      <top style="thin"/>
      <bottom style="thin"/>
    </border>
    <border>
      <left style="medium"/>
      <right/>
      <top/>
      <bottom/>
    </border>
    <border>
      <left style="thin"/>
      <right/>
      <top/>
      <bottom/>
    </border>
    <border>
      <left style="medium"/>
      <right style="medium"/>
      <top style="medium"/>
      <bottom style="thin"/>
    </border>
    <border>
      <left style="medium"/>
      <right style="medium"/>
      <top style="thin"/>
      <bottom style="thin"/>
    </border>
    <border>
      <left/>
      <right style="thin"/>
      <top/>
      <bottom/>
    </border>
    <border>
      <left/>
      <right style="thin"/>
      <top style="thin"/>
      <bottom/>
    </border>
    <border>
      <left style="medium"/>
      <right/>
      <top style="medium"/>
      <bottom style="thin"/>
    </border>
    <border>
      <left/>
      <right/>
      <top style="medium"/>
      <bottom style="thin"/>
    </border>
    <border>
      <left style="medium"/>
      <right/>
      <top style="medium"/>
      <bottom/>
    </border>
    <border>
      <left style="thin"/>
      <right style="thin"/>
      <top style="medium"/>
      <bottom style="thin"/>
    </border>
    <border>
      <left style="thin"/>
      <right style="thin"/>
      <top style="thin"/>
      <bottom style="medium"/>
    </border>
    <border>
      <left style="thin"/>
      <right/>
      <top style="medium"/>
      <bottom style="thin"/>
    </border>
    <border>
      <left style="medium">
        <color rgb="FF008A3E"/>
      </left>
      <right style="medium">
        <color rgb="FF008A3E"/>
      </right>
      <top/>
      <bottom style="medium">
        <color rgb="FF008A3E"/>
      </bottom>
    </border>
    <border>
      <left style="thin"/>
      <right style="thin"/>
      <top/>
      <bottom style="thin"/>
    </border>
    <border>
      <left/>
      <right/>
      <top/>
      <bottom style="thin"/>
    </border>
    <border>
      <left/>
      <right style="medium"/>
      <top/>
      <bottom style="thin"/>
    </border>
    <border>
      <left style="thin"/>
      <right style="thin"/>
      <top style="medium">
        <color rgb="FF008A3E"/>
      </top>
      <bottom style="thin"/>
    </border>
    <border>
      <left style="thin"/>
      <right style="medium">
        <color rgb="FF008A3E"/>
      </right>
      <top style="medium">
        <color rgb="FF008A3E"/>
      </top>
      <bottom style="thin"/>
    </border>
    <border>
      <left style="thin"/>
      <right style="medium">
        <color rgb="FF008A3E"/>
      </right>
      <top style="thin"/>
      <bottom style="thin"/>
    </border>
    <border>
      <left style="thin"/>
      <right style="medium">
        <color rgb="FF008A3E"/>
      </right>
      <top style="thin"/>
      <bottom/>
    </border>
    <border>
      <left/>
      <right style="medium"/>
      <top style="thin"/>
      <bottom style="thin"/>
    </border>
    <border>
      <left/>
      <right/>
      <top style="thin"/>
      <bottom style="medium"/>
    </border>
    <border>
      <left/>
      <right style="medium"/>
      <top style="thin"/>
      <bottom style="medium"/>
    </border>
    <border>
      <left style="medium"/>
      <right style="thin"/>
      <top style="medium"/>
      <bottom/>
    </border>
    <border>
      <left>
        <color indexed="63"/>
      </left>
      <right style="medium"/>
      <top style="medium"/>
      <bottom>
        <color indexed="63"/>
      </bottom>
    </border>
    <border>
      <left>
        <color indexed="63"/>
      </left>
      <right style="medium"/>
      <top>
        <color indexed="63"/>
      </top>
      <bottom>
        <color indexed="63"/>
      </bottom>
    </border>
    <border>
      <left/>
      <right style="medium"/>
      <top style="thin"/>
      <bottom/>
    </border>
    <border>
      <left style="medium"/>
      <right style="thin"/>
      <top style="thin"/>
      <bottom/>
    </border>
    <border>
      <left style="thin"/>
      <right style="medium"/>
      <top style="thin"/>
      <bottom/>
    </border>
    <border>
      <left/>
      <right style="medium"/>
      <top style="medium"/>
      <bottom style="thin"/>
    </border>
    <border>
      <left style="thin"/>
      <right style="medium"/>
      <top style="medium"/>
      <bottom style="thin"/>
    </border>
    <border>
      <left style="thin"/>
      <right style="thin"/>
      <top/>
      <bottom/>
    </border>
    <border>
      <left/>
      <right style="thin"/>
      <top style="medium"/>
      <bottom style="thin"/>
    </border>
    <border>
      <left/>
      <right/>
      <top style="thin"/>
      <bottom/>
    </border>
    <border>
      <left/>
      <right style="thin"/>
      <top/>
      <bottom style="thin"/>
    </border>
    <border>
      <left/>
      <right style="thin"/>
      <top/>
      <bottom style="medium"/>
    </border>
    <border>
      <left/>
      <right style="thin"/>
      <top style="thin"/>
      <bottom style="medium"/>
    </border>
    <border>
      <left style="medium"/>
      <right>
        <color indexed="63"/>
      </right>
      <top style="thin"/>
      <bottom>
        <color indexed="63"/>
      </bottom>
    </border>
    <border>
      <left/>
      <right/>
      <top style="medium">
        <color rgb="FF008A3E"/>
      </top>
      <bottom/>
    </border>
    <border>
      <left style="medium"/>
      <right style="thin"/>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72"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73" fillId="0" borderId="7" applyNumberFormat="0" applyFill="0" applyAlignment="0" applyProtection="0"/>
    <xf numFmtId="0" fontId="74" fillId="23" borderId="0" applyNumberFormat="0" applyBorder="0" applyAlignment="0" applyProtection="0"/>
    <xf numFmtId="0" fontId="75" fillId="24" borderId="0" applyNumberFormat="0" applyBorder="0" applyAlignment="0" applyProtection="0"/>
    <xf numFmtId="0" fontId="76" fillId="0" borderId="0" applyNumberFormat="0" applyFill="0" applyBorder="0" applyAlignment="0" applyProtection="0"/>
    <xf numFmtId="0" fontId="77" fillId="25" borderId="8" applyNumberFormat="0" applyAlignment="0" applyProtection="0"/>
    <xf numFmtId="0" fontId="78" fillId="26" borderId="8" applyNumberFormat="0" applyAlignment="0" applyProtection="0"/>
    <xf numFmtId="0" fontId="79" fillId="26" borderId="9" applyNumberFormat="0" applyAlignment="0" applyProtection="0"/>
    <xf numFmtId="0" fontId="80" fillId="0" borderId="0" applyNumberFormat="0" applyFill="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cellStyleXfs>
  <cellXfs count="527">
    <xf numFmtId="0" fontId="0" fillId="0" borderId="0" xfId="0" applyFont="1" applyAlignment="1">
      <alignment/>
    </xf>
    <xf numFmtId="0" fontId="0" fillId="33" borderId="10" xfId="0" applyFill="1" applyBorder="1" applyAlignment="1">
      <alignment/>
    </xf>
    <xf numFmtId="0" fontId="0" fillId="33" borderId="11" xfId="0" applyFill="1" applyBorder="1" applyAlignment="1">
      <alignment/>
    </xf>
    <xf numFmtId="0" fontId="0" fillId="34" borderId="10" xfId="0" applyFill="1" applyBorder="1" applyAlignment="1">
      <alignment/>
    </xf>
    <xf numFmtId="0" fontId="0" fillId="0" borderId="0" xfId="0" applyBorder="1" applyAlignment="1">
      <alignment/>
    </xf>
    <xf numFmtId="0" fontId="0" fillId="0" borderId="0" xfId="0" applyFont="1" applyAlignment="1">
      <alignment/>
    </xf>
    <xf numFmtId="0" fontId="64" fillId="0" borderId="0" xfId="0" applyFont="1" applyAlignment="1">
      <alignment horizontal="left"/>
    </xf>
    <xf numFmtId="0" fontId="0" fillId="0" borderId="0" xfId="0" applyAlignment="1">
      <alignment horizontal="left"/>
    </xf>
    <xf numFmtId="0" fontId="0" fillId="0" borderId="0" xfId="0" applyFont="1" applyBorder="1" applyAlignment="1">
      <alignment/>
    </xf>
    <xf numFmtId="0" fontId="0" fillId="0" borderId="0" xfId="0" applyFill="1" applyAlignment="1">
      <alignment/>
    </xf>
    <xf numFmtId="0" fontId="0" fillId="33" borderId="10" xfId="0" applyFill="1" applyBorder="1" applyAlignment="1">
      <alignment horizontal="center"/>
    </xf>
    <xf numFmtId="0" fontId="0" fillId="33" borderId="10" xfId="0" applyFill="1" applyBorder="1" applyAlignment="1" quotePrefix="1">
      <alignment/>
    </xf>
    <xf numFmtId="0" fontId="0" fillId="33" borderId="10" xfId="0" applyFill="1" applyBorder="1" applyAlignment="1">
      <alignment wrapText="1"/>
    </xf>
    <xf numFmtId="0" fontId="0" fillId="35" borderId="0" xfId="0" applyFont="1" applyFill="1" applyBorder="1" applyAlignment="1">
      <alignment/>
    </xf>
    <xf numFmtId="0" fontId="0" fillId="35" borderId="0" xfId="0" applyFill="1" applyBorder="1" applyAlignment="1">
      <alignment/>
    </xf>
    <xf numFmtId="0" fontId="64" fillId="35" borderId="0" xfId="0" applyFont="1" applyFill="1" applyBorder="1" applyAlignment="1">
      <alignment/>
    </xf>
    <xf numFmtId="0" fontId="64" fillId="0" borderId="0" xfId="0" applyFont="1" applyBorder="1" applyAlignment="1">
      <alignment/>
    </xf>
    <xf numFmtId="0" fontId="0" fillId="0" borderId="0" xfId="0" applyFont="1" applyAlignment="1">
      <alignment horizontal="left"/>
    </xf>
    <xf numFmtId="0" fontId="0" fillId="34" borderId="0" xfId="0" applyFill="1" applyAlignment="1">
      <alignment horizontal="left"/>
    </xf>
    <xf numFmtId="0" fontId="0" fillId="0" borderId="0" xfId="0" applyAlignment="1" quotePrefix="1">
      <alignment/>
    </xf>
    <xf numFmtId="0" fontId="0" fillId="0" borderId="0" xfId="0" applyFont="1" applyFill="1" applyAlignment="1">
      <alignment horizontal="left" wrapText="1"/>
    </xf>
    <xf numFmtId="0" fontId="64" fillId="0" borderId="0" xfId="0" applyFont="1" applyFill="1" applyAlignment="1">
      <alignment horizontal="left"/>
    </xf>
    <xf numFmtId="0" fontId="0" fillId="0" borderId="0" xfId="0" applyFont="1" applyFill="1" applyAlignment="1">
      <alignment/>
    </xf>
    <xf numFmtId="0" fontId="0" fillId="0" borderId="0" xfId="0" applyFont="1" applyFill="1" applyAlignment="1">
      <alignment horizontal="left"/>
    </xf>
    <xf numFmtId="0" fontId="0" fillId="0" borderId="0" xfId="0" applyFont="1" applyBorder="1" applyAlignment="1" quotePrefix="1">
      <alignment/>
    </xf>
    <xf numFmtId="0" fontId="3" fillId="0" borderId="0" xfId="0" applyFont="1" applyBorder="1" applyAlignment="1" quotePrefix="1">
      <alignment/>
    </xf>
    <xf numFmtId="0" fontId="0" fillId="0" borderId="0" xfId="0" applyFont="1" applyAlignment="1" quotePrefix="1">
      <alignment/>
    </xf>
    <xf numFmtId="1" fontId="0" fillId="0" borderId="0" xfId="0" applyNumberFormat="1" applyAlignment="1">
      <alignment/>
    </xf>
    <xf numFmtId="0" fontId="0" fillId="0" borderId="0" xfId="0" applyBorder="1" applyAlignment="1">
      <alignment vertical="center"/>
    </xf>
    <xf numFmtId="0" fontId="3" fillId="0" borderId="0" xfId="49" applyFont="1" applyBorder="1">
      <alignment/>
      <protection/>
    </xf>
    <xf numFmtId="0" fontId="64" fillId="0" borderId="0" xfId="49" applyFont="1" applyBorder="1" applyAlignment="1">
      <alignment horizontal="left"/>
      <protection/>
    </xf>
    <xf numFmtId="0" fontId="3" fillId="0" borderId="0" xfId="49" applyFont="1" applyBorder="1" applyAlignment="1">
      <alignment horizontal="left"/>
      <protection/>
    </xf>
    <xf numFmtId="0" fontId="3" fillId="0" borderId="0" xfId="47" applyFont="1" applyAlignment="1">
      <alignment/>
      <protection/>
    </xf>
    <xf numFmtId="0" fontId="0" fillId="0" borderId="0" xfId="47" applyFont="1">
      <alignment/>
      <protection/>
    </xf>
    <xf numFmtId="0" fontId="64" fillId="0" borderId="0" xfId="47" applyFont="1" applyAlignment="1">
      <alignment horizontal="left"/>
      <protection/>
    </xf>
    <xf numFmtId="0" fontId="0" fillId="33" borderId="11" xfId="0" applyFill="1" applyBorder="1" applyAlignment="1">
      <alignment horizontal="center"/>
    </xf>
    <xf numFmtId="0" fontId="0" fillId="36" borderId="1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5" xfId="0" applyFill="1" applyBorder="1" applyAlignment="1">
      <alignment/>
    </xf>
    <xf numFmtId="0" fontId="0" fillId="34" borderId="11" xfId="0" applyFill="1" applyBorder="1" applyAlignment="1">
      <alignment horizontal="left"/>
    </xf>
    <xf numFmtId="0" fontId="3" fillId="33" borderId="10" xfId="0" applyFont="1" applyFill="1" applyBorder="1" applyAlignment="1">
      <alignment/>
    </xf>
    <xf numFmtId="0" fontId="3" fillId="33" borderId="16" xfId="0" applyFont="1" applyFill="1" applyBorder="1" applyAlignment="1">
      <alignment/>
    </xf>
    <xf numFmtId="0" fontId="0" fillId="37" borderId="17" xfId="0" applyFill="1" applyBorder="1" applyAlignment="1">
      <alignment/>
    </xf>
    <xf numFmtId="0" fontId="0" fillId="33" borderId="10" xfId="0" applyFill="1" applyBorder="1" applyAlignment="1">
      <alignment horizontal="left"/>
    </xf>
    <xf numFmtId="0" fontId="0" fillId="34" borderId="10" xfId="0" applyFill="1" applyBorder="1" applyAlignment="1">
      <alignment horizontal="left"/>
    </xf>
    <xf numFmtId="0" fontId="0" fillId="37" borderId="10" xfId="0" applyFill="1" applyBorder="1" applyAlignment="1">
      <alignment/>
    </xf>
    <xf numFmtId="0" fontId="0" fillId="37" borderId="13" xfId="0" applyFill="1" applyBorder="1" applyAlignment="1">
      <alignment/>
    </xf>
    <xf numFmtId="0" fontId="0" fillId="0" borderId="18" xfId="0" applyFill="1" applyBorder="1" applyAlignment="1">
      <alignment/>
    </xf>
    <xf numFmtId="0" fontId="0" fillId="0" borderId="18" xfId="0" applyBorder="1" applyAlignment="1">
      <alignment/>
    </xf>
    <xf numFmtId="0" fontId="0" fillId="0" borderId="19" xfId="0" applyBorder="1" applyAlignment="1">
      <alignment/>
    </xf>
    <xf numFmtId="0" fontId="0" fillId="37" borderId="11" xfId="0" applyFill="1" applyBorder="1" applyAlignment="1">
      <alignment/>
    </xf>
    <xf numFmtId="0" fontId="0" fillId="37" borderId="11" xfId="0" applyFill="1" applyBorder="1" applyAlignment="1" quotePrefix="1">
      <alignment/>
    </xf>
    <xf numFmtId="0" fontId="3" fillId="33" borderId="13" xfId="0" applyFont="1" applyFill="1" applyBorder="1" applyAlignment="1">
      <alignment vertical="center"/>
    </xf>
    <xf numFmtId="0" fontId="3" fillId="33" borderId="16"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0" fontId="0" fillId="33" borderId="22" xfId="0" applyFill="1" applyBorder="1" applyAlignment="1">
      <alignment/>
    </xf>
    <xf numFmtId="0" fontId="3" fillId="33" borderId="23" xfId="0" applyFont="1" applyFill="1" applyBorder="1" applyAlignment="1">
      <alignment/>
    </xf>
    <xf numFmtId="0" fontId="0" fillId="33" borderId="22" xfId="0" applyFill="1" applyBorder="1" applyAlignment="1">
      <alignment wrapText="1"/>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0" fontId="0" fillId="33" borderId="11" xfId="0" applyFill="1" applyBorder="1" applyAlignment="1" quotePrefix="1">
      <alignment/>
    </xf>
    <xf numFmtId="0" fontId="0" fillId="36" borderId="27" xfId="0" applyFill="1" applyBorder="1" applyAlignment="1">
      <alignment/>
    </xf>
    <xf numFmtId="0" fontId="0" fillId="36" borderId="28" xfId="0" applyFill="1" applyBorder="1" applyAlignment="1">
      <alignment/>
    </xf>
    <xf numFmtId="0" fontId="0" fillId="36" borderId="29" xfId="0" applyFill="1" applyBorder="1" applyAlignment="1">
      <alignment/>
    </xf>
    <xf numFmtId="0" fontId="0" fillId="36" borderId="30" xfId="0" applyFill="1" applyBorder="1" applyAlignment="1">
      <alignment/>
    </xf>
    <xf numFmtId="49" fontId="0" fillId="36" borderId="31" xfId="0" applyNumberFormat="1" applyFill="1" applyBorder="1" applyAlignment="1">
      <alignment/>
    </xf>
    <xf numFmtId="0" fontId="0" fillId="36" borderId="32" xfId="0" applyFill="1" applyBorder="1" applyAlignment="1">
      <alignment/>
    </xf>
    <xf numFmtId="0" fontId="0" fillId="33" borderId="11" xfId="0" applyFill="1" applyBorder="1" applyAlignment="1">
      <alignment horizontal="center"/>
    </xf>
    <xf numFmtId="0" fontId="0" fillId="36" borderId="28" xfId="0" applyFill="1" applyBorder="1" applyAlignment="1" applyProtection="1">
      <alignment/>
      <protection hidden="1"/>
    </xf>
    <xf numFmtId="0" fontId="0" fillId="33" borderId="11" xfId="0" applyFill="1" applyBorder="1" applyAlignment="1">
      <alignment horizontal="center"/>
    </xf>
    <xf numFmtId="0" fontId="0" fillId="38" borderId="33" xfId="0" applyFill="1" applyBorder="1" applyAlignment="1">
      <alignment/>
    </xf>
    <xf numFmtId="0" fontId="0" fillId="37" borderId="34" xfId="0" applyFill="1" applyBorder="1" applyAlignment="1">
      <alignment/>
    </xf>
    <xf numFmtId="0" fontId="0" fillId="33" borderId="35" xfId="0" applyFill="1" applyBorder="1" applyAlignment="1" quotePrefix="1">
      <alignment/>
    </xf>
    <xf numFmtId="0" fontId="0" fillId="33" borderId="35" xfId="0" applyFill="1" applyBorder="1" applyAlignment="1">
      <alignment/>
    </xf>
    <xf numFmtId="0" fontId="0" fillId="33" borderId="22" xfId="0" applyFill="1" applyBorder="1" applyAlignment="1">
      <alignment horizontal="center"/>
    </xf>
    <xf numFmtId="0" fontId="0" fillId="33" borderId="25" xfId="0" applyFill="1" applyBorder="1" applyAlignment="1">
      <alignment horizontal="left"/>
    </xf>
    <xf numFmtId="0" fontId="0" fillId="33" borderId="36" xfId="0" applyFill="1" applyBorder="1" applyAlignment="1">
      <alignment horizontal="left"/>
    </xf>
    <xf numFmtId="0" fontId="0" fillId="33" borderId="37" xfId="0" applyFill="1" applyBorder="1" applyAlignment="1">
      <alignment horizontal="left"/>
    </xf>
    <xf numFmtId="0" fontId="0" fillId="33" borderId="20" xfId="0" applyFill="1" applyBorder="1" applyAlignment="1">
      <alignment horizontal="left"/>
    </xf>
    <xf numFmtId="0" fontId="81" fillId="33" borderId="0" xfId="0" applyFont="1" applyFill="1" applyAlignment="1">
      <alignment/>
    </xf>
    <xf numFmtId="0" fontId="0" fillId="34" borderId="11" xfId="0" applyFill="1" applyBorder="1" applyAlignment="1">
      <alignment/>
    </xf>
    <xf numFmtId="0" fontId="0" fillId="37" borderId="22" xfId="0" applyFill="1" applyBorder="1" applyAlignment="1">
      <alignment/>
    </xf>
    <xf numFmtId="0" fontId="0" fillId="33" borderId="38" xfId="0" applyFill="1" applyBorder="1" applyAlignment="1">
      <alignment/>
    </xf>
    <xf numFmtId="0" fontId="0" fillId="33" borderId="39" xfId="0" applyFill="1" applyBorder="1" applyAlignment="1">
      <alignment/>
    </xf>
    <xf numFmtId="0" fontId="0" fillId="33" borderId="40" xfId="0" applyFill="1" applyBorder="1" applyAlignment="1">
      <alignment horizontal="center"/>
    </xf>
    <xf numFmtId="0" fontId="0" fillId="33" borderId="41" xfId="0" applyFill="1" applyBorder="1" applyAlignment="1">
      <alignment horizontal="center"/>
    </xf>
    <xf numFmtId="1" fontId="3" fillId="33" borderId="13" xfId="0" applyNumberFormat="1" applyFont="1" applyFill="1" applyBorder="1" applyAlignment="1">
      <alignment/>
    </xf>
    <xf numFmtId="0" fontId="0" fillId="34" borderId="22" xfId="0" applyFill="1" applyBorder="1" applyAlignment="1">
      <alignment/>
    </xf>
    <xf numFmtId="0" fontId="0" fillId="0" borderId="42" xfId="0" applyBorder="1" applyAlignment="1">
      <alignment/>
    </xf>
    <xf numFmtId="0" fontId="0" fillId="0" borderId="34" xfId="0" applyBorder="1" applyAlignment="1">
      <alignment/>
    </xf>
    <xf numFmtId="0" fontId="3" fillId="33" borderId="11" xfId="0" applyFont="1" applyFill="1" applyBorder="1" applyAlignment="1">
      <alignment vertical="center"/>
    </xf>
    <xf numFmtId="0" fontId="3" fillId="33" borderId="15" xfId="0" applyFont="1" applyFill="1" applyBorder="1" applyAlignment="1">
      <alignment vertical="center"/>
    </xf>
    <xf numFmtId="0" fontId="0" fillId="33" borderId="43" xfId="0" applyFill="1" applyBorder="1" applyAlignment="1">
      <alignment/>
    </xf>
    <xf numFmtId="0" fontId="0" fillId="33" borderId="16" xfId="0" applyFont="1" applyFill="1" applyBorder="1" applyAlignment="1">
      <alignment vertical="center"/>
    </xf>
    <xf numFmtId="0" fontId="0" fillId="33" borderId="44" xfId="0" applyFill="1" applyBorder="1" applyAlignment="1">
      <alignment wrapText="1"/>
    </xf>
    <xf numFmtId="0" fontId="0" fillId="33" borderId="45" xfId="0" applyFill="1" applyBorder="1" applyAlignment="1">
      <alignment/>
    </xf>
    <xf numFmtId="0" fontId="0" fillId="36" borderId="32" xfId="0" applyFill="1" applyBorder="1" applyAlignment="1">
      <alignment horizontal="right"/>
    </xf>
    <xf numFmtId="0" fontId="0" fillId="36" borderId="32" xfId="0" applyFill="1" applyBorder="1" applyAlignment="1">
      <alignment horizontal="center"/>
    </xf>
    <xf numFmtId="0" fontId="0" fillId="36" borderId="46" xfId="0" applyFill="1" applyBorder="1" applyAlignment="1">
      <alignment horizontal="right"/>
    </xf>
    <xf numFmtId="0" fontId="3" fillId="0" borderId="0" xfId="0" applyFont="1" applyAlignment="1" applyProtection="1">
      <alignment/>
      <protection hidden="1"/>
    </xf>
    <xf numFmtId="0" fontId="8" fillId="0" borderId="0" xfId="0" applyFont="1" applyAlignment="1">
      <alignment vertical="center"/>
    </xf>
    <xf numFmtId="0" fontId="3" fillId="0" borderId="0" xfId="0" applyFont="1" applyAlignment="1">
      <alignment/>
    </xf>
    <xf numFmtId="0" fontId="82" fillId="0" borderId="0" xfId="0" applyFont="1" applyAlignment="1">
      <alignment horizontal="right"/>
    </xf>
    <xf numFmtId="0" fontId="82" fillId="0" borderId="35" xfId="0" applyFont="1" applyBorder="1" applyAlignment="1">
      <alignment horizontal="right"/>
    </xf>
    <xf numFmtId="0" fontId="3" fillId="0" borderId="0" xfId="0" applyFont="1" applyBorder="1" applyAlignment="1">
      <alignment/>
    </xf>
    <xf numFmtId="0" fontId="3" fillId="0" borderId="0" xfId="0" applyFont="1" applyBorder="1" applyAlignment="1">
      <alignment/>
    </xf>
    <xf numFmtId="0" fontId="82" fillId="0" borderId="0" xfId="0" applyFont="1" applyBorder="1" applyAlignment="1">
      <alignment horizontal="right"/>
    </xf>
    <xf numFmtId="0" fontId="82" fillId="0" borderId="35" xfId="0" applyFont="1" applyBorder="1" applyAlignment="1" applyProtection="1">
      <alignment horizontal="right"/>
      <protection hidden="1"/>
    </xf>
    <xf numFmtId="0" fontId="3" fillId="0" borderId="0" xfId="0" applyFont="1" applyBorder="1" applyAlignment="1" applyProtection="1">
      <alignment/>
      <protection hidden="1"/>
    </xf>
    <xf numFmtId="0" fontId="9" fillId="0" borderId="10" xfId="0" applyFont="1" applyBorder="1" applyAlignment="1" applyProtection="1">
      <alignment horizontal="center" vertical="center"/>
      <protection hidden="1"/>
    </xf>
    <xf numFmtId="0" fontId="82" fillId="0" borderId="0" xfId="0" applyFont="1" applyBorder="1" applyAlignment="1" applyProtection="1">
      <alignment horizontal="right"/>
      <protection hidden="1"/>
    </xf>
    <xf numFmtId="0" fontId="0" fillId="0" borderId="0" xfId="0" applyFont="1" applyBorder="1" applyAlignment="1" applyProtection="1">
      <alignment/>
      <protection hidden="1"/>
    </xf>
    <xf numFmtId="0" fontId="0" fillId="0" borderId="0" xfId="0" applyFont="1" applyAlignment="1">
      <alignment/>
    </xf>
    <xf numFmtId="0" fontId="82" fillId="35" borderId="35" xfId="0" applyFont="1" applyFill="1" applyBorder="1" applyAlignment="1" applyProtection="1">
      <alignment horizontal="right" vertical="top" wrapText="1"/>
      <protection hidden="1"/>
    </xf>
    <xf numFmtId="0" fontId="15" fillId="35" borderId="0" xfId="0" applyFont="1" applyFill="1" applyBorder="1" applyAlignment="1" applyProtection="1">
      <alignment vertical="top" wrapText="1"/>
      <protection hidden="1"/>
    </xf>
    <xf numFmtId="0" fontId="9" fillId="0" borderId="10" xfId="0" applyFont="1" applyBorder="1" applyAlignment="1" applyProtection="1">
      <alignment horizontal="center"/>
      <protection hidden="1"/>
    </xf>
    <xf numFmtId="0" fontId="83" fillId="0" borderId="0" xfId="0" applyFont="1" applyBorder="1" applyAlignment="1" applyProtection="1">
      <alignment/>
      <protection hidden="1"/>
    </xf>
    <xf numFmtId="0" fontId="3" fillId="0" borderId="0" xfId="0" applyFont="1" applyBorder="1" applyAlignment="1" applyProtection="1">
      <alignment/>
      <protection hidden="1"/>
    </xf>
    <xf numFmtId="0" fontId="17" fillId="0" borderId="0" xfId="0" applyFont="1" applyBorder="1" applyAlignment="1">
      <alignment/>
    </xf>
    <xf numFmtId="0" fontId="18" fillId="0" borderId="0" xfId="0" applyFont="1" applyBorder="1" applyAlignment="1">
      <alignment/>
    </xf>
    <xf numFmtId="0" fontId="12" fillId="0" borderId="0" xfId="0" applyFont="1" applyBorder="1" applyAlignment="1" applyProtection="1">
      <alignment horizontal="left"/>
      <protection hidden="1"/>
    </xf>
    <xf numFmtId="0" fontId="3" fillId="39" borderId="10" xfId="0" applyFont="1" applyFill="1" applyBorder="1" applyAlignment="1" applyProtection="1">
      <alignment horizontal="center" vertical="center"/>
      <protection hidden="1"/>
    </xf>
    <xf numFmtId="0" fontId="9" fillId="0" borderId="10" xfId="0" applyFont="1" applyBorder="1" applyAlignment="1" applyProtection="1">
      <alignment horizontal="right"/>
      <protection hidden="1"/>
    </xf>
    <xf numFmtId="0" fontId="9" fillId="39" borderId="10" xfId="0" applyFont="1" applyFill="1" applyBorder="1" applyAlignment="1" applyProtection="1">
      <alignment horizontal="right"/>
      <protection hidden="1"/>
    </xf>
    <xf numFmtId="0" fontId="84" fillId="0" borderId="0" xfId="0" applyFont="1" applyBorder="1" applyAlignment="1" applyProtection="1">
      <alignment vertical="center"/>
      <protection hidden="1"/>
    </xf>
    <xf numFmtId="0" fontId="20" fillId="0" borderId="0" xfId="0" applyFont="1" applyAlignment="1" applyProtection="1">
      <alignment/>
      <protection hidden="1"/>
    </xf>
    <xf numFmtId="0" fontId="9" fillId="0" borderId="0" xfId="0" applyFont="1" applyBorder="1" applyAlignment="1">
      <alignment/>
    </xf>
    <xf numFmtId="0" fontId="9" fillId="0" borderId="0" xfId="0" applyFont="1" applyAlignment="1">
      <alignment/>
    </xf>
    <xf numFmtId="0" fontId="3" fillId="39" borderId="25" xfId="0" applyFont="1" applyFill="1" applyBorder="1" applyAlignment="1" applyProtection="1">
      <alignment horizontal="center" vertical="center"/>
      <protection hidden="1"/>
    </xf>
    <xf numFmtId="0" fontId="82" fillId="0" borderId="35" xfId="0" applyFont="1" applyBorder="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0" fillId="0" borderId="0" xfId="0" applyFont="1" applyBorder="1" applyAlignment="1">
      <alignment/>
    </xf>
    <xf numFmtId="0" fontId="9" fillId="0" borderId="25" xfId="0" applyFont="1" applyBorder="1" applyAlignment="1" applyProtection="1">
      <alignment horizontal="left"/>
      <protection hidden="1"/>
    </xf>
    <xf numFmtId="0" fontId="9" fillId="0" borderId="25" xfId="0" applyFont="1" applyBorder="1" applyAlignment="1" applyProtection="1">
      <alignment horizontal="center"/>
      <protection hidden="1"/>
    </xf>
    <xf numFmtId="0" fontId="15" fillId="40" borderId="47" xfId="0" applyFont="1" applyFill="1" applyBorder="1" applyAlignment="1" applyProtection="1">
      <alignment horizontal="left"/>
      <protection hidden="1"/>
    </xf>
    <xf numFmtId="0" fontId="15" fillId="40" borderId="10" xfId="0" applyFont="1" applyFill="1" applyBorder="1" applyAlignment="1" applyProtection="1">
      <alignment horizontal="left"/>
      <protection hidden="1"/>
    </xf>
    <xf numFmtId="0" fontId="9" fillId="40" borderId="11" xfId="0" applyFont="1" applyFill="1" applyBorder="1" applyAlignment="1" applyProtection="1">
      <alignment horizontal="center"/>
      <protection hidden="1"/>
    </xf>
    <xf numFmtId="0" fontId="15" fillId="40" borderId="25" xfId="0" applyFont="1" applyFill="1" applyBorder="1" applyAlignment="1" applyProtection="1">
      <alignment horizontal="left"/>
      <protection hidden="1"/>
    </xf>
    <xf numFmtId="0" fontId="9" fillId="40" borderId="24" xfId="0" applyFont="1" applyFill="1" applyBorder="1" applyAlignment="1" applyProtection="1">
      <alignment horizontal="center"/>
      <protection hidden="1"/>
    </xf>
    <xf numFmtId="0" fontId="9" fillId="0" borderId="10" xfId="0" applyFont="1" applyBorder="1" applyAlignment="1" applyProtection="1">
      <alignment horizontal="left"/>
      <protection hidden="1"/>
    </xf>
    <xf numFmtId="0" fontId="20" fillId="0" borderId="0" xfId="0" applyFont="1" applyAlignment="1">
      <alignment/>
    </xf>
    <xf numFmtId="0" fontId="20" fillId="0" borderId="0" xfId="0" applyFont="1" applyBorder="1" applyAlignment="1">
      <alignment/>
    </xf>
    <xf numFmtId="0" fontId="3" fillId="0" borderId="33" xfId="0" applyFont="1" applyBorder="1" applyAlignment="1">
      <alignment/>
    </xf>
    <xf numFmtId="0" fontId="3" fillId="39" borderId="35" xfId="0" applyFont="1" applyFill="1" applyBorder="1" applyAlignment="1" applyProtection="1">
      <alignment vertical="center"/>
      <protection hidden="1"/>
    </xf>
    <xf numFmtId="0" fontId="3" fillId="39" borderId="0" xfId="0" applyFont="1" applyFill="1" applyBorder="1" applyAlignment="1" applyProtection="1">
      <alignment vertical="center"/>
      <protection hidden="1"/>
    </xf>
    <xf numFmtId="0" fontId="11" fillId="39" borderId="35" xfId="0" applyFont="1" applyFill="1" applyBorder="1" applyAlignment="1" applyProtection="1">
      <alignment vertical="center"/>
      <protection hidden="1"/>
    </xf>
    <xf numFmtId="0" fontId="11" fillId="39" borderId="0" xfId="0" applyFont="1" applyFill="1" applyBorder="1" applyAlignment="1" applyProtection="1">
      <alignment vertical="center"/>
      <protection hidden="1"/>
    </xf>
    <xf numFmtId="0" fontId="11" fillId="39" borderId="26" xfId="0" applyFont="1" applyFill="1" applyBorder="1" applyAlignment="1" applyProtection="1">
      <alignment vertical="center"/>
      <protection hidden="1"/>
    </xf>
    <xf numFmtId="0" fontId="11" fillId="39" borderId="48" xfId="0" applyFont="1" applyFill="1" applyBorder="1" applyAlignment="1" applyProtection="1">
      <alignment vertical="center"/>
      <protection hidden="1"/>
    </xf>
    <xf numFmtId="0" fontId="6" fillId="0" borderId="26" xfId="0" applyFont="1" applyBorder="1" applyAlignment="1" applyProtection="1">
      <alignment wrapText="1"/>
      <protection hidden="1"/>
    </xf>
    <xf numFmtId="0" fontId="6" fillId="0" borderId="0" xfId="0" applyFont="1" applyAlignment="1">
      <alignment/>
    </xf>
    <xf numFmtId="0" fontId="0" fillId="33" borderId="48" xfId="0" applyFill="1" applyBorder="1" applyAlignment="1">
      <alignment horizontal="center"/>
    </xf>
    <xf numFmtId="0" fontId="0" fillId="33" borderId="49" xfId="0" applyFill="1" applyBorder="1" applyAlignment="1">
      <alignment horizontal="center"/>
    </xf>
    <xf numFmtId="0" fontId="76" fillId="33" borderId="25" xfId="0" applyFont="1" applyFill="1" applyBorder="1" applyAlignment="1">
      <alignment horizontal="center"/>
    </xf>
    <xf numFmtId="0" fontId="76" fillId="33" borderId="10" xfId="0" applyFont="1" applyFill="1" applyBorder="1" applyAlignment="1">
      <alignment horizontal="center"/>
    </xf>
    <xf numFmtId="0" fontId="9" fillId="0" borderId="10" xfId="0" applyFont="1" applyBorder="1" applyAlignment="1" applyProtection="1">
      <alignment horizontal="right" vertical="center"/>
      <protection hidden="1"/>
    </xf>
    <xf numFmtId="0" fontId="9" fillId="40" borderId="26" xfId="0" applyFont="1" applyFill="1" applyBorder="1" applyAlignment="1" applyProtection="1">
      <alignment horizontal="center"/>
      <protection hidden="1"/>
    </xf>
    <xf numFmtId="0" fontId="85" fillId="41" borderId="50" xfId="0" applyFont="1" applyFill="1" applyBorder="1" applyAlignment="1">
      <alignment/>
    </xf>
    <xf numFmtId="0" fontId="85" fillId="41" borderId="51" xfId="0" applyFont="1" applyFill="1" applyBorder="1" applyAlignment="1">
      <alignment wrapText="1"/>
    </xf>
    <xf numFmtId="0" fontId="85" fillId="41" borderId="10" xfId="0" applyFont="1" applyFill="1" applyBorder="1" applyAlignment="1">
      <alignment/>
    </xf>
    <xf numFmtId="0" fontId="85" fillId="41" borderId="52" xfId="0" applyFont="1" applyFill="1" applyBorder="1" applyAlignment="1">
      <alignment/>
    </xf>
    <xf numFmtId="0" fontId="85" fillId="41" borderId="30" xfId="0" applyFont="1" applyFill="1" applyBorder="1" applyAlignment="1">
      <alignment/>
    </xf>
    <xf numFmtId="0" fontId="85" fillId="41" borderId="53" xfId="0" applyFont="1" applyFill="1" applyBorder="1" applyAlignment="1">
      <alignment/>
    </xf>
    <xf numFmtId="0" fontId="3" fillId="33" borderId="33" xfId="0" applyFont="1" applyFill="1" applyBorder="1" applyAlignment="1">
      <alignment/>
    </xf>
    <xf numFmtId="0" fontId="3" fillId="33" borderId="54" xfId="0" applyFont="1" applyFill="1" applyBorder="1" applyAlignment="1">
      <alignment/>
    </xf>
    <xf numFmtId="0" fontId="3" fillId="33" borderId="55" xfId="0" applyFont="1" applyFill="1" applyBorder="1" applyAlignment="1">
      <alignment/>
    </xf>
    <xf numFmtId="0" fontId="3" fillId="33" borderId="56" xfId="0" applyFont="1" applyFill="1" applyBorder="1" applyAlignment="1">
      <alignment/>
    </xf>
    <xf numFmtId="0" fontId="51" fillId="15" borderId="36" xfId="0" applyFont="1" applyFill="1" applyBorder="1" applyAlignment="1">
      <alignment horizontal="center" vertical="top"/>
    </xf>
    <xf numFmtId="0" fontId="86" fillId="15" borderId="57" xfId="0" applyFont="1" applyFill="1" applyBorder="1" applyAlignment="1" applyProtection="1">
      <alignment horizontal="center" vertical="top"/>
      <protection hidden="1"/>
    </xf>
    <xf numFmtId="0" fontId="86" fillId="15" borderId="58" xfId="0" applyFont="1" applyFill="1" applyBorder="1" applyAlignment="1" applyProtection="1">
      <alignment horizontal="center" vertical="top" wrapText="1"/>
      <protection hidden="1"/>
    </xf>
    <xf numFmtId="0" fontId="87" fillId="0" borderId="0" xfId="0" applyFont="1" applyAlignment="1" applyProtection="1">
      <alignment horizontal="center" vertical="top"/>
      <protection hidden="1"/>
    </xf>
    <xf numFmtId="0" fontId="3" fillId="13" borderId="37" xfId="0" applyFont="1" applyFill="1" applyBorder="1" applyAlignment="1">
      <alignment horizontal="left" vertical="top"/>
    </xf>
    <xf numFmtId="0" fontId="0" fillId="38" borderId="13" xfId="0" applyFill="1" applyBorder="1" applyAlignment="1">
      <alignment horizontal="left" vertical="top"/>
    </xf>
    <xf numFmtId="0" fontId="0" fillId="0" borderId="59" xfId="0" applyFill="1" applyBorder="1" applyAlignment="1">
      <alignment horizontal="left" vertical="top" wrapText="1"/>
    </xf>
    <xf numFmtId="0" fontId="0" fillId="0" borderId="0" xfId="0" applyFont="1" applyAlignment="1" applyProtection="1">
      <alignment horizontal="left" vertical="top"/>
      <protection hidden="1"/>
    </xf>
    <xf numFmtId="0" fontId="0" fillId="38" borderId="13" xfId="0" applyFill="1" applyBorder="1" applyAlignment="1">
      <alignment horizontal="left" vertical="top" wrapText="1"/>
    </xf>
    <xf numFmtId="0" fontId="0" fillId="13" borderId="13" xfId="0" applyFill="1" applyBorder="1" applyAlignment="1">
      <alignment horizontal="left" vertical="top"/>
    </xf>
    <xf numFmtId="0" fontId="0" fillId="34" borderId="54" xfId="0" applyFill="1" applyBorder="1" applyAlignment="1">
      <alignment horizontal="left" vertical="top" wrapText="1"/>
    </xf>
    <xf numFmtId="0" fontId="3" fillId="13" borderId="20" xfId="0" applyFont="1" applyFill="1" applyBorder="1" applyAlignment="1">
      <alignment horizontal="left" vertical="top"/>
    </xf>
    <xf numFmtId="0" fontId="88" fillId="0" borderId="0" xfId="0" applyFont="1" applyAlignment="1" applyProtection="1">
      <alignment horizontal="left" vertical="top"/>
      <protection hidden="1"/>
    </xf>
    <xf numFmtId="0" fontId="0" fillId="13" borderId="14" xfId="0" applyFill="1" applyBorder="1" applyAlignment="1">
      <alignment horizontal="left" vertical="top"/>
    </xf>
    <xf numFmtId="0" fontId="0" fillId="34" borderId="56" xfId="0" applyFill="1" applyBorder="1" applyAlignment="1">
      <alignment horizontal="left" vertical="top" wrapText="1"/>
    </xf>
    <xf numFmtId="0" fontId="0" fillId="0" borderId="0" xfId="0" applyAlignment="1" applyProtection="1">
      <alignment horizontal="left" vertical="top" wrapText="1"/>
      <protection hidden="1"/>
    </xf>
    <xf numFmtId="0" fontId="3" fillId="42" borderId="13" xfId="0" applyFont="1" applyFill="1" applyBorder="1" applyAlignment="1">
      <alignment/>
    </xf>
    <xf numFmtId="0" fontId="3" fillId="42" borderId="16" xfId="0" applyFont="1" applyFill="1" applyBorder="1" applyAlignment="1">
      <alignment/>
    </xf>
    <xf numFmtId="0" fontId="3" fillId="42" borderId="11" xfId="0" applyFont="1" applyFill="1" applyBorder="1" applyAlignment="1">
      <alignment/>
    </xf>
    <xf numFmtId="0" fontId="3" fillId="42" borderId="14" xfId="0" applyFont="1" applyFill="1" applyBorder="1" applyAlignment="1">
      <alignment/>
    </xf>
    <xf numFmtId="0" fontId="3" fillId="42" borderId="15" xfId="0" applyFont="1" applyFill="1" applyBorder="1" applyAlignment="1">
      <alignment/>
    </xf>
    <xf numFmtId="0" fontId="3" fillId="42" borderId="54" xfId="0" applyFont="1" applyFill="1" applyBorder="1" applyAlignment="1">
      <alignment/>
    </xf>
    <xf numFmtId="0" fontId="3" fillId="42" borderId="60" xfId="0" applyFont="1" applyFill="1" applyBorder="1" applyAlignment="1">
      <alignment/>
    </xf>
    <xf numFmtId="0" fontId="0" fillId="42" borderId="13" xfId="0" applyFill="1" applyBorder="1" applyAlignment="1">
      <alignment/>
    </xf>
    <xf numFmtId="0" fontId="0" fillId="42" borderId="16" xfId="0" applyFill="1" applyBorder="1" applyAlignment="1">
      <alignment horizontal="center"/>
    </xf>
    <xf numFmtId="0" fontId="0" fillId="42" borderId="14" xfId="0" applyFill="1" applyBorder="1" applyAlignment="1">
      <alignment/>
    </xf>
    <xf numFmtId="0" fontId="0" fillId="42" borderId="23" xfId="0" applyFill="1" applyBorder="1" applyAlignment="1">
      <alignment horizontal="center"/>
    </xf>
    <xf numFmtId="0" fontId="0" fillId="42" borderId="61" xfId="0" applyFill="1" applyBorder="1" applyAlignment="1">
      <alignment/>
    </xf>
    <xf numFmtId="0" fontId="0" fillId="42" borderId="62" xfId="0" applyFill="1" applyBorder="1" applyAlignment="1">
      <alignment horizontal="center"/>
    </xf>
    <xf numFmtId="0" fontId="0" fillId="42" borderId="10" xfId="0" applyFill="1" applyBorder="1" applyAlignment="1">
      <alignment/>
    </xf>
    <xf numFmtId="0" fontId="0" fillId="42" borderId="11" xfId="0" applyFill="1" applyBorder="1" applyAlignment="1">
      <alignment/>
    </xf>
    <xf numFmtId="0" fontId="3" fillId="42" borderId="10" xfId="0" applyFont="1" applyFill="1" applyBorder="1" applyAlignment="1">
      <alignment/>
    </xf>
    <xf numFmtId="0" fontId="0" fillId="42" borderId="16" xfId="0" applyFill="1" applyBorder="1" applyAlignment="1">
      <alignment/>
    </xf>
    <xf numFmtId="0" fontId="3" fillId="42" borderId="44" xfId="0" applyFont="1" applyFill="1" applyBorder="1" applyAlignment="1">
      <alignment/>
    </xf>
    <xf numFmtId="0" fontId="0" fillId="42" borderId="23" xfId="0" applyFill="1" applyBorder="1" applyAlignment="1">
      <alignment/>
    </xf>
    <xf numFmtId="0" fontId="0" fillId="42" borderId="16" xfId="0" applyFill="1" applyBorder="1" applyAlignment="1">
      <alignment horizontal="center" vertical="center"/>
    </xf>
    <xf numFmtId="0" fontId="0" fillId="42" borderId="23" xfId="0" applyFill="1" applyBorder="1" applyAlignment="1">
      <alignment horizontal="center" vertical="center"/>
    </xf>
    <xf numFmtId="0" fontId="89" fillId="42" borderId="63" xfId="0" applyFont="1" applyFill="1" applyBorder="1" applyAlignment="1">
      <alignment/>
    </xf>
    <xf numFmtId="0" fontId="89" fillId="42" borderId="13" xfId="0" applyFont="1" applyFill="1" applyBorder="1" applyAlignment="1">
      <alignment/>
    </xf>
    <xf numFmtId="0" fontId="89" fillId="42" borderId="10" xfId="0" applyFont="1" applyFill="1" applyBorder="1" applyAlignment="1">
      <alignment/>
    </xf>
    <xf numFmtId="0" fontId="89" fillId="42" borderId="14" xfId="0" applyFont="1" applyFill="1" applyBorder="1" applyAlignment="1">
      <alignment/>
    </xf>
    <xf numFmtId="0" fontId="89" fillId="42" borderId="44" xfId="0" applyFont="1" applyFill="1" applyBorder="1" applyAlignment="1">
      <alignment/>
    </xf>
    <xf numFmtId="0" fontId="89" fillId="42" borderId="61" xfId="0" applyFont="1" applyFill="1" applyBorder="1" applyAlignment="1">
      <alignment/>
    </xf>
    <xf numFmtId="0" fontId="89" fillId="42" borderId="62" xfId="0" applyFont="1" applyFill="1" applyBorder="1" applyAlignment="1">
      <alignment horizontal="center" wrapText="1"/>
    </xf>
    <xf numFmtId="0" fontId="89" fillId="42" borderId="43" xfId="0" applyFont="1" applyFill="1" applyBorder="1" applyAlignment="1">
      <alignment horizontal="right"/>
    </xf>
    <xf numFmtId="0" fontId="89" fillId="42" borderId="63" xfId="0" applyFont="1" applyFill="1" applyBorder="1" applyAlignment="1">
      <alignment horizontal="center"/>
    </xf>
    <xf numFmtId="0" fontId="0" fillId="33" borderId="62" xfId="0" applyFont="1" applyFill="1" applyBorder="1" applyAlignment="1">
      <alignment vertical="center"/>
    </xf>
    <xf numFmtId="0" fontId="0" fillId="33" borderId="36" xfId="0" applyFill="1" applyBorder="1" applyAlignment="1">
      <alignment horizontal="center"/>
    </xf>
    <xf numFmtId="0" fontId="0" fillId="33" borderId="37" xfId="0" applyFill="1" applyBorder="1" applyAlignment="1">
      <alignment wrapText="1"/>
    </xf>
    <xf numFmtId="0" fontId="3" fillId="33" borderId="37" xfId="0" applyFont="1" applyFill="1" applyBorder="1" applyAlignment="1">
      <alignment/>
    </xf>
    <xf numFmtId="0" fontId="0" fillId="33" borderId="37" xfId="0" applyFill="1" applyBorder="1" applyAlignment="1">
      <alignment/>
    </xf>
    <xf numFmtId="0" fontId="0" fillId="33" borderId="20" xfId="0" applyFill="1" applyBorder="1" applyAlignment="1">
      <alignment/>
    </xf>
    <xf numFmtId="0" fontId="3" fillId="33" borderId="43" xfId="0" applyFont="1" applyFill="1" applyBorder="1" applyAlignment="1">
      <alignment/>
    </xf>
    <xf numFmtId="0" fontId="3" fillId="33" borderId="64" xfId="0" applyFont="1" applyFill="1" applyBorder="1" applyAlignment="1">
      <alignment/>
    </xf>
    <xf numFmtId="0" fontId="3" fillId="33" borderId="44" xfId="0" applyFont="1" applyFill="1" applyBorder="1" applyAlignment="1">
      <alignment/>
    </xf>
    <xf numFmtId="0" fontId="3" fillId="39" borderId="47" xfId="0" applyFont="1" applyFill="1" applyBorder="1" applyAlignment="1" applyProtection="1">
      <alignment vertical="center" wrapText="1"/>
      <protection hidden="1"/>
    </xf>
    <xf numFmtId="0" fontId="3" fillId="39" borderId="65" xfId="0" applyFont="1" applyFill="1" applyBorder="1" applyAlignment="1" applyProtection="1">
      <alignment horizontal="center"/>
      <protection hidden="1"/>
    </xf>
    <xf numFmtId="0" fontId="3" fillId="39" borderId="47" xfId="0" applyFont="1" applyFill="1" applyBorder="1" applyAlignment="1" applyProtection="1">
      <alignment horizontal="center"/>
      <protection hidden="1"/>
    </xf>
    <xf numFmtId="0" fontId="3" fillId="39" borderId="26" xfId="0" applyFont="1" applyFill="1" applyBorder="1" applyAlignment="1" applyProtection="1">
      <alignment horizontal="center"/>
      <protection hidden="1"/>
    </xf>
    <xf numFmtId="0" fontId="3" fillId="39" borderId="11" xfId="0" applyFont="1" applyFill="1" applyBorder="1" applyAlignment="1" applyProtection="1">
      <alignment horizontal="right" vertical="center"/>
      <protection hidden="1"/>
    </xf>
    <xf numFmtId="0" fontId="3" fillId="39" borderId="10" xfId="0" applyFont="1" applyFill="1" applyBorder="1" applyAlignment="1" applyProtection="1">
      <alignment horizontal="right" vertical="center"/>
      <protection hidden="1"/>
    </xf>
    <xf numFmtId="0" fontId="3" fillId="39" borderId="44" xfId="0" applyFont="1" applyFill="1" applyBorder="1" applyAlignment="1" applyProtection="1">
      <alignment horizontal="right" vertical="center"/>
      <protection hidden="1"/>
    </xf>
    <xf numFmtId="0" fontId="3" fillId="39" borderId="66" xfId="0" applyFont="1" applyFill="1" applyBorder="1" applyAlignment="1" applyProtection="1">
      <alignment horizontal="right" vertical="center"/>
      <protection hidden="1"/>
    </xf>
    <xf numFmtId="0" fontId="3" fillId="39" borderId="24" xfId="0" applyFont="1" applyFill="1" applyBorder="1" applyAlignment="1" applyProtection="1">
      <alignment vertical="center"/>
      <protection hidden="1"/>
    </xf>
    <xf numFmtId="0" fontId="3" fillId="39" borderId="67" xfId="0" applyFont="1" applyFill="1" applyBorder="1" applyAlignment="1" applyProtection="1">
      <alignment vertical="center"/>
      <protection hidden="1"/>
    </xf>
    <xf numFmtId="0" fontId="3" fillId="39" borderId="67" xfId="0" applyFont="1" applyFill="1" applyBorder="1" applyAlignment="1" applyProtection="1">
      <alignment vertical="center" wrapText="1"/>
      <protection hidden="1"/>
    </xf>
    <xf numFmtId="0" fontId="3" fillId="39" borderId="39" xfId="0" applyFont="1" applyFill="1" applyBorder="1" applyAlignment="1" applyProtection="1">
      <alignment vertical="center" wrapText="1"/>
      <protection hidden="1"/>
    </xf>
    <xf numFmtId="0" fontId="3" fillId="39" borderId="10" xfId="0" applyFont="1" applyFill="1" applyBorder="1" applyAlignment="1" applyProtection="1">
      <alignment vertical="center"/>
      <protection hidden="1"/>
    </xf>
    <xf numFmtId="0" fontId="16" fillId="39" borderId="10" xfId="0" applyFont="1" applyFill="1" applyBorder="1" applyAlignment="1" applyProtection="1">
      <alignment horizontal="center" vertical="center" wrapText="1"/>
      <protection hidden="1"/>
    </xf>
    <xf numFmtId="0" fontId="0" fillId="34" borderId="10" xfId="0" applyFill="1" applyBorder="1" applyAlignment="1">
      <alignment horizontal="left" vertical="top" wrapText="1"/>
    </xf>
    <xf numFmtId="0" fontId="0" fillId="42" borderId="11" xfId="0" applyFill="1" applyBorder="1" applyAlignment="1">
      <alignment horizontal="left"/>
    </xf>
    <xf numFmtId="0" fontId="0" fillId="42" borderId="33" xfId="0" applyFill="1" applyBorder="1" applyAlignment="1">
      <alignment horizontal="left"/>
    </xf>
    <xf numFmtId="0" fontId="0" fillId="42" borderId="54" xfId="0" applyFill="1" applyBorder="1" applyAlignment="1">
      <alignment horizontal="left"/>
    </xf>
    <xf numFmtId="0" fontId="0" fillId="42" borderId="47" xfId="0" applyFill="1" applyBorder="1" applyAlignment="1">
      <alignment/>
    </xf>
    <xf numFmtId="0" fontId="0" fillId="42" borderId="34" xfId="0" applyFill="1" applyBorder="1" applyAlignment="1">
      <alignment/>
    </xf>
    <xf numFmtId="0" fontId="0" fillId="42" borderId="17" xfId="0" applyFill="1" applyBorder="1" applyAlignment="1">
      <alignment/>
    </xf>
    <xf numFmtId="0" fontId="0" fillId="42" borderId="44" xfId="0" applyFill="1" applyBorder="1" applyAlignment="1">
      <alignment/>
    </xf>
    <xf numFmtId="0" fontId="0" fillId="42" borderId="10" xfId="0" applyFill="1" applyBorder="1" applyAlignment="1">
      <alignment horizontal="center"/>
    </xf>
    <xf numFmtId="0" fontId="3" fillId="36" borderId="50" xfId="36" applyFont="1" applyFill="1" applyBorder="1" applyAlignment="1">
      <alignment/>
    </xf>
    <xf numFmtId="0" fontId="9" fillId="40" borderId="10" xfId="0" applyFont="1" applyFill="1" applyBorder="1" applyAlignment="1" applyProtection="1">
      <alignment horizontal="center" vertical="center"/>
      <protection hidden="1"/>
    </xf>
    <xf numFmtId="0" fontId="82" fillId="35" borderId="0" xfId="0" applyFont="1" applyFill="1" applyBorder="1" applyAlignment="1" applyProtection="1">
      <alignment horizontal="right" vertical="top" wrapText="1"/>
      <protection hidden="1"/>
    </xf>
    <xf numFmtId="0" fontId="9" fillId="43" borderId="47" xfId="0" applyFont="1" applyFill="1" applyBorder="1" applyAlignment="1" applyProtection="1">
      <alignment/>
      <protection/>
    </xf>
    <xf numFmtId="0" fontId="9" fillId="43" borderId="10" xfId="0" applyFont="1" applyFill="1" applyBorder="1" applyAlignment="1" applyProtection="1">
      <alignment/>
      <protection/>
    </xf>
    <xf numFmtId="0" fontId="9" fillId="43" borderId="25" xfId="0" applyFont="1" applyFill="1" applyBorder="1" applyAlignment="1" applyProtection="1">
      <alignment/>
      <protection/>
    </xf>
    <xf numFmtId="0" fontId="11" fillId="0" borderId="0" xfId="0" applyFont="1" applyBorder="1" applyAlignment="1" applyProtection="1">
      <alignment horizontal="left" vertical="center" wrapText="1"/>
      <protection hidden="1"/>
    </xf>
    <xf numFmtId="0" fontId="3" fillId="39" borderId="0" xfId="0" applyFont="1" applyFill="1" applyBorder="1" applyAlignment="1" applyProtection="1">
      <alignment horizontal="left" vertical="center"/>
      <protection hidden="1"/>
    </xf>
    <xf numFmtId="0" fontId="90" fillId="0" borderId="0" xfId="0" applyFont="1" applyBorder="1" applyAlignment="1" applyProtection="1">
      <alignment horizontal="center"/>
      <protection hidden="1"/>
    </xf>
    <xf numFmtId="0" fontId="9" fillId="0" borderId="10" xfId="0" applyFont="1" applyBorder="1" applyAlignment="1" applyProtection="1">
      <alignment horizontal="left"/>
      <protection/>
    </xf>
    <xf numFmtId="0" fontId="3" fillId="39" borderId="10" xfId="0" applyFont="1" applyFill="1" applyBorder="1" applyAlignment="1" applyProtection="1">
      <alignment horizontal="center" vertical="center"/>
      <protection hidden="1"/>
    </xf>
    <xf numFmtId="0" fontId="9" fillId="0" borderId="10" xfId="0" applyFont="1" applyFill="1" applyBorder="1" applyAlignment="1" applyProtection="1">
      <alignment horizontal="left"/>
      <protection/>
    </xf>
    <xf numFmtId="0" fontId="9" fillId="0" borderId="11" xfId="0" applyFont="1" applyFill="1" applyBorder="1" applyAlignment="1" applyProtection="1">
      <alignment horizontal="left"/>
      <protection/>
    </xf>
    <xf numFmtId="0" fontId="91" fillId="0" borderId="0" xfId="0" applyFont="1" applyBorder="1" applyAlignment="1" applyProtection="1">
      <alignment horizontal="left"/>
      <protection hidden="1"/>
    </xf>
    <xf numFmtId="0" fontId="9" fillId="0" borderId="11" xfId="0" applyFont="1" applyBorder="1" applyAlignment="1" applyProtection="1">
      <alignment horizontal="left"/>
      <protection/>
    </xf>
    <xf numFmtId="0" fontId="3" fillId="39" borderId="48" xfId="0" applyFont="1" applyFill="1" applyBorder="1" applyAlignment="1" applyProtection="1">
      <alignment horizontal="center"/>
      <protection hidden="1"/>
    </xf>
    <xf numFmtId="0" fontId="3" fillId="39" borderId="68" xfId="0" applyFont="1" applyFill="1" applyBorder="1" applyAlignment="1" applyProtection="1">
      <alignment horizontal="center"/>
      <protection hidden="1"/>
    </xf>
    <xf numFmtId="0" fontId="3" fillId="39" borderId="10" xfId="0" applyFont="1" applyFill="1" applyBorder="1" applyAlignment="1" applyProtection="1">
      <alignment horizontal="center"/>
      <protection hidden="1"/>
    </xf>
    <xf numFmtId="0" fontId="3" fillId="39" borderId="48" xfId="0" applyFont="1" applyFill="1" applyBorder="1" applyAlignment="1" applyProtection="1">
      <alignment horizontal="left" vertical="center"/>
      <protection hidden="1"/>
    </xf>
    <xf numFmtId="0" fontId="9" fillId="39" borderId="10" xfId="0" applyFont="1" applyFill="1" applyBorder="1" applyAlignment="1" applyProtection="1">
      <alignment horizontal="left" vertical="center"/>
      <protection hidden="1"/>
    </xf>
    <xf numFmtId="0" fontId="9" fillId="0" borderId="10" xfId="0" applyFont="1" applyBorder="1" applyAlignment="1" applyProtection="1">
      <alignment horizontal="left" vertical="top"/>
      <protection/>
    </xf>
    <xf numFmtId="0" fontId="9" fillId="0" borderId="11" xfId="0" applyFont="1" applyBorder="1" applyAlignment="1" applyProtection="1">
      <alignment horizontal="left" vertical="top"/>
      <protection/>
    </xf>
    <xf numFmtId="0" fontId="3" fillId="39" borderId="11" xfId="0" applyFont="1" applyFill="1" applyBorder="1" applyAlignment="1" applyProtection="1">
      <alignment horizontal="center"/>
      <protection hidden="1"/>
    </xf>
    <xf numFmtId="0" fontId="3" fillId="39" borderId="22" xfId="0" applyFont="1" applyFill="1" applyBorder="1" applyAlignment="1" applyProtection="1">
      <alignment horizontal="center"/>
      <protection hidden="1"/>
    </xf>
    <xf numFmtId="0" fontId="9" fillId="0" borderId="10" xfId="0" applyFont="1" applyBorder="1" applyAlignment="1" applyProtection="1">
      <alignment horizontal="left"/>
      <protection hidden="1"/>
    </xf>
    <xf numFmtId="0" fontId="91" fillId="0" borderId="67" xfId="0" applyFont="1" applyBorder="1" applyAlignment="1" applyProtection="1">
      <alignment horizontal="left" vertical="top" wrapText="1"/>
      <protection hidden="1"/>
    </xf>
    <xf numFmtId="0" fontId="91" fillId="0" borderId="48" xfId="0" applyFont="1" applyBorder="1" applyAlignment="1" applyProtection="1">
      <alignment horizontal="left" vertical="top" wrapText="1"/>
      <protection hidden="1"/>
    </xf>
    <xf numFmtId="0" fontId="3" fillId="39" borderId="0" xfId="0" applyFont="1" applyFill="1" applyBorder="1" applyAlignment="1" applyProtection="1">
      <alignment vertical="center"/>
      <protection hidden="1"/>
    </xf>
    <xf numFmtId="0" fontId="15" fillId="0" borderId="10" xfId="0" applyFont="1" applyBorder="1" applyAlignment="1" applyProtection="1">
      <alignment horizontal="left" vertical="center"/>
      <protection hidden="1"/>
    </xf>
    <xf numFmtId="0" fontId="15" fillId="0" borderId="11" xfId="0" applyFont="1" applyBorder="1" applyAlignment="1" applyProtection="1">
      <alignment horizontal="left" vertical="center"/>
      <protection hidden="1"/>
    </xf>
    <xf numFmtId="0" fontId="15" fillId="35" borderId="11" xfId="0" applyFont="1" applyFill="1" applyBorder="1" applyAlignment="1" applyProtection="1">
      <alignment horizontal="left" vertical="top" wrapText="1"/>
      <protection hidden="1"/>
    </xf>
    <xf numFmtId="0" fontId="15" fillId="35" borderId="33" xfId="0" applyFont="1" applyFill="1" applyBorder="1" applyAlignment="1" applyProtection="1">
      <alignment horizontal="left" vertical="top" wrapText="1"/>
      <protection hidden="1"/>
    </xf>
    <xf numFmtId="0" fontId="15" fillId="35" borderId="22" xfId="0" applyFont="1" applyFill="1" applyBorder="1" applyAlignment="1" applyProtection="1">
      <alignment horizontal="left" vertical="top" wrapText="1"/>
      <protection hidden="1"/>
    </xf>
    <xf numFmtId="0" fontId="13" fillId="39" borderId="33" xfId="0" applyFont="1" applyFill="1" applyBorder="1" applyAlignment="1" applyProtection="1">
      <alignment horizontal="left" vertical="center"/>
      <protection hidden="1"/>
    </xf>
    <xf numFmtId="0" fontId="13" fillId="39" borderId="22" xfId="0" applyFont="1" applyFill="1" applyBorder="1" applyAlignment="1" applyProtection="1">
      <alignment horizontal="left" vertical="center"/>
      <protection hidden="1"/>
    </xf>
    <xf numFmtId="0" fontId="3" fillId="0" borderId="11" xfId="0" applyFont="1" applyFill="1" applyBorder="1" applyAlignment="1" applyProtection="1">
      <alignment horizontal="center" vertical="center"/>
      <protection hidden="1"/>
    </xf>
    <xf numFmtId="0" fontId="3" fillId="0" borderId="22" xfId="0" applyFont="1" applyFill="1" applyBorder="1" applyAlignment="1" applyProtection="1">
      <alignment horizontal="center" vertical="center"/>
      <protection hidden="1"/>
    </xf>
    <xf numFmtId="0" fontId="7" fillId="39" borderId="67" xfId="0" applyFont="1" applyFill="1" applyBorder="1" applyAlignment="1" applyProtection="1">
      <alignment horizontal="center" vertical="center" wrapText="1"/>
      <protection hidden="1"/>
    </xf>
    <xf numFmtId="0" fontId="7" fillId="39" borderId="39" xfId="0" applyFont="1" applyFill="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7" fillId="39" borderId="38" xfId="0" applyFont="1" applyFill="1" applyBorder="1" applyAlignment="1" applyProtection="1">
      <alignment horizontal="center" vertical="center" wrapText="1"/>
      <protection hidden="1"/>
    </xf>
    <xf numFmtId="0" fontId="7" fillId="39" borderId="18" xfId="0" applyFont="1" applyFill="1" applyBorder="1" applyAlignment="1" applyProtection="1">
      <alignment horizontal="center" vertical="center" wrapText="1"/>
      <protection hidden="1"/>
    </xf>
    <xf numFmtId="0" fontId="7" fillId="39" borderId="69" xfId="0" applyFont="1" applyFill="1" applyBorder="1" applyAlignment="1" applyProtection="1">
      <alignment horizontal="center" vertical="center" wrapText="1"/>
      <protection hidden="1"/>
    </xf>
    <xf numFmtId="0" fontId="3" fillId="0" borderId="15" xfId="0" applyFont="1" applyFill="1" applyBorder="1" applyAlignment="1" applyProtection="1">
      <alignment horizontal="center" vertical="center"/>
      <protection hidden="1"/>
    </xf>
    <xf numFmtId="0" fontId="3" fillId="0" borderId="70" xfId="0" applyFont="1" applyFill="1" applyBorder="1" applyAlignment="1" applyProtection="1">
      <alignment horizontal="center" vertical="center"/>
      <protection hidden="1"/>
    </xf>
    <xf numFmtId="0" fontId="9" fillId="35" borderId="47" xfId="0" applyFont="1" applyFill="1" applyBorder="1" applyAlignment="1" applyProtection="1">
      <alignment horizontal="right" vertical="center"/>
      <protection hidden="1"/>
    </xf>
    <xf numFmtId="0" fontId="9" fillId="35" borderId="26" xfId="0" applyFont="1" applyFill="1" applyBorder="1" applyAlignment="1" applyProtection="1">
      <alignment horizontal="right" vertical="center"/>
      <protection hidden="1"/>
    </xf>
    <xf numFmtId="0" fontId="9" fillId="35" borderId="44" xfId="0" applyFont="1" applyFill="1" applyBorder="1" applyAlignment="1" applyProtection="1">
      <alignment horizontal="right" vertical="center"/>
      <protection hidden="1"/>
    </xf>
    <xf numFmtId="0" fontId="9" fillId="35" borderId="15" xfId="0" applyFont="1" applyFill="1" applyBorder="1" applyAlignment="1" applyProtection="1">
      <alignment horizontal="right" vertical="center"/>
      <protection hidden="1"/>
    </xf>
    <xf numFmtId="0" fontId="3" fillId="0" borderId="11" xfId="0" applyFont="1" applyFill="1" applyBorder="1" applyAlignment="1" applyProtection="1">
      <alignment horizontal="center" vertical="center"/>
      <protection hidden="1"/>
    </xf>
    <xf numFmtId="0" fontId="15" fillId="40" borderId="10" xfId="0" applyFont="1" applyFill="1" applyBorder="1" applyAlignment="1" applyProtection="1">
      <alignment horizontal="left"/>
      <protection hidden="1"/>
    </xf>
    <xf numFmtId="0" fontId="90" fillId="39" borderId="35" xfId="0" applyFont="1" applyFill="1" applyBorder="1" applyAlignment="1" applyProtection="1">
      <alignment horizontal="left" vertical="center"/>
      <protection hidden="1"/>
    </xf>
    <xf numFmtId="0" fontId="90" fillId="39" borderId="0" xfId="0" applyFont="1" applyFill="1" applyBorder="1" applyAlignment="1" applyProtection="1">
      <alignment horizontal="left" vertical="center"/>
      <protection hidden="1"/>
    </xf>
    <xf numFmtId="0" fontId="9" fillId="35" borderId="11" xfId="0" applyFont="1" applyFill="1" applyBorder="1" applyAlignment="1" applyProtection="1">
      <alignment horizontal="right" vertical="center"/>
      <protection hidden="1"/>
    </xf>
    <xf numFmtId="0" fontId="9" fillId="35" borderId="33" xfId="0" applyFont="1" applyFill="1" applyBorder="1" applyAlignment="1" applyProtection="1">
      <alignment horizontal="right" vertical="center"/>
      <protection hidden="1"/>
    </xf>
    <xf numFmtId="0" fontId="3" fillId="39" borderId="11" xfId="0" applyFont="1" applyFill="1" applyBorder="1" applyAlignment="1" applyProtection="1">
      <alignment horizontal="left"/>
      <protection hidden="1"/>
    </xf>
    <xf numFmtId="0" fontId="3" fillId="39" borderId="33" xfId="0" applyFont="1" applyFill="1" applyBorder="1" applyAlignment="1" applyProtection="1">
      <alignment horizontal="left"/>
      <protection hidden="1"/>
    </xf>
    <xf numFmtId="0" fontId="3" fillId="39" borderId="22" xfId="0" applyFont="1" applyFill="1" applyBorder="1" applyAlignment="1" applyProtection="1">
      <alignment horizontal="left"/>
      <protection hidden="1"/>
    </xf>
    <xf numFmtId="0" fontId="90" fillId="39" borderId="24" xfId="0" applyFont="1" applyFill="1" applyBorder="1" applyAlignment="1" applyProtection="1">
      <alignment horizontal="left" vertical="center"/>
      <protection hidden="1"/>
    </xf>
    <xf numFmtId="0" fontId="90" fillId="39" borderId="67" xfId="0" applyFont="1" applyFill="1" applyBorder="1" applyAlignment="1" applyProtection="1">
      <alignment horizontal="left" vertical="center"/>
      <protection hidden="1"/>
    </xf>
    <xf numFmtId="0" fontId="3" fillId="39" borderId="24" xfId="0" applyFont="1" applyFill="1" applyBorder="1" applyAlignment="1" applyProtection="1">
      <alignment horizontal="center" vertical="center" wrapText="1"/>
      <protection hidden="1"/>
    </xf>
    <xf numFmtId="0" fontId="3" fillId="39" borderId="39" xfId="0" applyFont="1" applyFill="1" applyBorder="1" applyAlignment="1" applyProtection="1">
      <alignment horizontal="center" vertical="center" wrapText="1"/>
      <protection hidden="1"/>
    </xf>
    <xf numFmtId="0" fontId="11" fillId="0" borderId="33" xfId="0" applyFont="1" applyBorder="1" applyAlignment="1">
      <alignment horizontal="left" vertical="center"/>
    </xf>
    <xf numFmtId="0" fontId="90" fillId="0" borderId="48" xfId="0" applyFont="1" applyBorder="1" applyAlignment="1" applyProtection="1">
      <alignment horizontal="center" vertical="center"/>
      <protection hidden="1"/>
    </xf>
    <xf numFmtId="0" fontId="3" fillId="0" borderId="24" xfId="0" applyFont="1" applyBorder="1" applyAlignment="1">
      <alignment horizontal="justify" vertical="justify" wrapText="1"/>
    </xf>
    <xf numFmtId="0" fontId="3" fillId="0" borderId="67" xfId="0" applyFont="1" applyBorder="1" applyAlignment="1">
      <alignment horizontal="justify" vertical="justify" wrapText="1"/>
    </xf>
    <xf numFmtId="0" fontId="3" fillId="0" borderId="35" xfId="0" applyFont="1" applyBorder="1" applyAlignment="1">
      <alignment horizontal="justify" vertical="justify" wrapText="1"/>
    </xf>
    <xf numFmtId="0" fontId="3" fillId="0" borderId="0" xfId="0" applyFont="1" applyBorder="1" applyAlignment="1">
      <alignment horizontal="justify" vertical="justify" wrapText="1"/>
    </xf>
    <xf numFmtId="0" fontId="3" fillId="0" borderId="26" xfId="0" applyFont="1" applyBorder="1" applyAlignment="1">
      <alignment horizontal="justify" vertical="justify" wrapText="1"/>
    </xf>
    <xf numFmtId="0" fontId="3" fillId="0" borderId="48" xfId="0" applyFont="1" applyBorder="1" applyAlignment="1">
      <alignment horizontal="justify" vertical="justify" wrapText="1"/>
    </xf>
    <xf numFmtId="1" fontId="9" fillId="0" borderId="24" xfId="0" applyNumberFormat="1" applyFont="1" applyBorder="1" applyAlignment="1" applyProtection="1">
      <alignment horizontal="center" vertical="center"/>
      <protection hidden="1"/>
    </xf>
    <xf numFmtId="1" fontId="9" fillId="0" borderId="67" xfId="0" applyNumberFormat="1" applyFont="1" applyBorder="1" applyAlignment="1" applyProtection="1">
      <alignment horizontal="center" vertical="center"/>
      <protection hidden="1"/>
    </xf>
    <xf numFmtId="1" fontId="9" fillId="0" borderId="26" xfId="0" applyNumberFormat="1" applyFont="1" applyBorder="1" applyAlignment="1" applyProtection="1">
      <alignment horizontal="center" vertical="center"/>
      <protection hidden="1"/>
    </xf>
    <xf numFmtId="1" fontId="9" fillId="0" borderId="48" xfId="0" applyNumberFormat="1" applyFont="1" applyBorder="1" applyAlignment="1" applyProtection="1">
      <alignment horizontal="center" vertical="center"/>
      <protection hidden="1"/>
    </xf>
    <xf numFmtId="0" fontId="9" fillId="40" borderId="11" xfId="0" applyFont="1" applyFill="1" applyBorder="1" applyAlignment="1" applyProtection="1">
      <alignment/>
      <protection hidden="1"/>
    </xf>
    <xf numFmtId="0" fontId="9" fillId="40" borderId="33" xfId="0" applyFont="1" applyFill="1" applyBorder="1" applyAlignment="1" applyProtection="1">
      <alignment/>
      <protection hidden="1"/>
    </xf>
    <xf numFmtId="0" fontId="9" fillId="0" borderId="11" xfId="0" applyFont="1" applyBorder="1" applyAlignment="1" applyProtection="1">
      <alignment horizontal="center" vertical="center"/>
      <protection hidden="1"/>
    </xf>
    <xf numFmtId="0" fontId="9" fillId="0" borderId="33" xfId="0" applyFont="1" applyBorder="1" applyAlignment="1" applyProtection="1">
      <alignment horizontal="center" vertical="center"/>
      <protection hidden="1"/>
    </xf>
    <xf numFmtId="0" fontId="3" fillId="39" borderId="11" xfId="0" applyFont="1" applyFill="1" applyBorder="1" applyAlignment="1" applyProtection="1">
      <alignment horizontal="center" vertical="center" wrapText="1"/>
      <protection hidden="1"/>
    </xf>
    <xf numFmtId="0" fontId="3" fillId="39" borderId="33" xfId="0" applyFont="1" applyFill="1" applyBorder="1" applyAlignment="1" applyProtection="1">
      <alignment horizontal="center" vertical="center" wrapText="1"/>
      <protection hidden="1"/>
    </xf>
    <xf numFmtId="0" fontId="9" fillId="40" borderId="22" xfId="0" applyFont="1" applyFill="1" applyBorder="1" applyAlignment="1" applyProtection="1">
      <alignment/>
      <protection hidden="1"/>
    </xf>
    <xf numFmtId="0" fontId="3" fillId="39" borderId="45" xfId="0" applyFont="1" applyFill="1" applyBorder="1" applyAlignment="1" applyProtection="1">
      <alignment horizontal="left" vertical="center"/>
      <protection hidden="1"/>
    </xf>
    <xf numFmtId="0" fontId="3" fillId="39" borderId="41" xfId="0" applyFont="1" applyFill="1" applyBorder="1" applyAlignment="1" applyProtection="1">
      <alignment horizontal="left" vertical="center"/>
      <protection hidden="1"/>
    </xf>
    <xf numFmtId="0" fontId="9" fillId="0" borderId="11" xfId="0" applyFont="1" applyFill="1" applyBorder="1" applyAlignment="1" applyProtection="1">
      <alignment horizontal="left" vertical="center"/>
      <protection hidden="1"/>
    </xf>
    <xf numFmtId="0" fontId="9" fillId="0" borderId="33" xfId="0" applyFont="1" applyFill="1" applyBorder="1" applyAlignment="1" applyProtection="1">
      <alignment horizontal="left" vertical="center"/>
      <protection hidden="1"/>
    </xf>
    <xf numFmtId="0" fontId="9" fillId="0" borderId="22" xfId="0" applyFont="1" applyFill="1" applyBorder="1" applyAlignment="1" applyProtection="1">
      <alignment horizontal="left" vertical="center"/>
      <protection hidden="1"/>
    </xf>
    <xf numFmtId="0" fontId="90" fillId="0" borderId="0" xfId="0" applyFont="1" applyBorder="1" applyAlignment="1" applyProtection="1">
      <alignment horizontal="center" vertical="center"/>
      <protection hidden="1"/>
    </xf>
    <xf numFmtId="0" fontId="9" fillId="40" borderId="10" xfId="0" applyFont="1" applyFill="1" applyBorder="1" applyAlignment="1" applyProtection="1">
      <alignment horizontal="center" vertical="center" wrapText="1"/>
      <protection hidden="1"/>
    </xf>
    <xf numFmtId="0" fontId="9" fillId="0" borderId="0" xfId="0" applyFont="1" applyAlignment="1">
      <alignment horizontal="center" vertical="center" wrapText="1"/>
    </xf>
    <xf numFmtId="0" fontId="10" fillId="0" borderId="48" xfId="0" applyFont="1" applyBorder="1" applyAlignment="1">
      <alignment horizontal="center" vertical="center"/>
    </xf>
    <xf numFmtId="0" fontId="3" fillId="39" borderId="10" xfId="0" applyFont="1" applyFill="1" applyBorder="1" applyAlignment="1" applyProtection="1">
      <alignment horizontal="left"/>
      <protection hidden="1"/>
    </xf>
    <xf numFmtId="0" fontId="9" fillId="0" borderId="11" xfId="0" applyFont="1" applyBorder="1" applyAlignment="1">
      <alignment horizontal="left" vertical="center"/>
    </xf>
    <xf numFmtId="0" fontId="9" fillId="0" borderId="33" xfId="0" applyFont="1" applyBorder="1" applyAlignment="1">
      <alignment horizontal="left" vertical="center"/>
    </xf>
    <xf numFmtId="0" fontId="9" fillId="0" borderId="22" xfId="0" applyFont="1" applyBorder="1" applyAlignment="1">
      <alignment horizontal="left" vertical="center"/>
    </xf>
    <xf numFmtId="0" fontId="9" fillId="0" borderId="0" xfId="0" applyFont="1" applyAlignment="1">
      <alignment horizontal="center" vertical="center"/>
    </xf>
    <xf numFmtId="0" fontId="90" fillId="0" borderId="24" xfId="0" applyFont="1" applyFill="1" applyBorder="1" applyAlignment="1" applyProtection="1">
      <alignment horizontal="center" vertical="center"/>
      <protection hidden="1"/>
    </xf>
    <xf numFmtId="0" fontId="90" fillId="0" borderId="67" xfId="0" applyFont="1" applyFill="1" applyBorder="1" applyAlignment="1" applyProtection="1">
      <alignment horizontal="center" vertical="center"/>
      <protection hidden="1"/>
    </xf>
    <xf numFmtId="0" fontId="9" fillId="40" borderId="10" xfId="0" applyFont="1" applyFill="1" applyBorder="1" applyAlignment="1" applyProtection="1">
      <alignment horizontal="left"/>
      <protection hidden="1"/>
    </xf>
    <xf numFmtId="0" fontId="90" fillId="0" borderId="35" xfId="0" applyFont="1" applyBorder="1" applyAlignment="1" applyProtection="1">
      <alignment horizontal="center" vertical="center"/>
      <protection hidden="1"/>
    </xf>
    <xf numFmtId="0" fontId="3" fillId="39" borderId="10" xfId="0" applyFont="1" applyFill="1" applyBorder="1" applyAlignment="1" applyProtection="1">
      <alignment horizontal="center" vertical="center" wrapText="1"/>
      <protection hidden="1"/>
    </xf>
    <xf numFmtId="0" fontId="3" fillId="39" borderId="26" xfId="0" applyFont="1" applyFill="1" applyBorder="1" applyAlignment="1" applyProtection="1">
      <alignment horizontal="center" vertical="center" wrapText="1"/>
      <protection hidden="1"/>
    </xf>
    <xf numFmtId="0" fontId="3" fillId="39" borderId="68" xfId="0" applyFont="1" applyFill="1" applyBorder="1" applyAlignment="1" applyProtection="1">
      <alignment horizontal="center" vertical="center" wrapText="1"/>
      <protection hidden="1"/>
    </xf>
    <xf numFmtId="0" fontId="14" fillId="0" borderId="11" xfId="0" applyFont="1" applyBorder="1" applyAlignment="1" applyProtection="1">
      <alignment horizontal="left" vertical="center"/>
      <protection hidden="1"/>
    </xf>
    <xf numFmtId="0" fontId="14" fillId="0" borderId="33" xfId="0" applyFont="1" applyBorder="1" applyAlignment="1" applyProtection="1">
      <alignment horizontal="left" vertical="center"/>
      <protection hidden="1"/>
    </xf>
    <xf numFmtId="0" fontId="14" fillId="0" borderId="22" xfId="0" applyFont="1" applyBorder="1" applyAlignment="1" applyProtection="1">
      <alignment horizontal="left" vertical="center"/>
      <protection hidden="1"/>
    </xf>
    <xf numFmtId="0" fontId="90" fillId="39" borderId="26" xfId="0" applyFont="1" applyFill="1" applyBorder="1" applyAlignment="1" applyProtection="1">
      <alignment horizontal="center"/>
      <protection hidden="1"/>
    </xf>
    <xf numFmtId="0" fontId="90" fillId="39" borderId="48" xfId="0" applyFont="1" applyFill="1" applyBorder="1" applyAlignment="1" applyProtection="1">
      <alignment horizontal="center"/>
      <protection hidden="1"/>
    </xf>
    <xf numFmtId="0" fontId="90" fillId="39" borderId="68" xfId="0" applyFont="1" applyFill="1" applyBorder="1" applyAlignment="1" applyProtection="1">
      <alignment horizontal="center"/>
      <protection hidden="1"/>
    </xf>
    <xf numFmtId="0" fontId="3" fillId="40" borderId="11" xfId="0" applyFont="1" applyFill="1" applyBorder="1" applyAlignment="1" applyProtection="1">
      <alignment horizontal="left"/>
      <protection hidden="1"/>
    </xf>
    <xf numFmtId="0" fontId="3" fillId="40" borderId="33" xfId="0" applyFont="1" applyFill="1" applyBorder="1" applyAlignment="1" applyProtection="1">
      <alignment horizontal="left"/>
      <protection hidden="1"/>
    </xf>
    <xf numFmtId="0" fontId="9" fillId="0" borderId="10" xfId="0" applyFont="1" applyBorder="1" applyAlignment="1" applyProtection="1">
      <alignment horizontal="center" vertical="center"/>
      <protection hidden="1"/>
    </xf>
    <xf numFmtId="0" fontId="92" fillId="40" borderId="11" xfId="0" applyFont="1" applyFill="1" applyBorder="1" applyAlignment="1" applyProtection="1">
      <alignment horizontal="left"/>
      <protection hidden="1"/>
    </xf>
    <xf numFmtId="0" fontId="92" fillId="40" borderId="33" xfId="0" applyFont="1" applyFill="1" applyBorder="1" applyAlignment="1" applyProtection="1">
      <alignment horizontal="left"/>
      <protection hidden="1"/>
    </xf>
    <xf numFmtId="0" fontId="92" fillId="40" borderId="22" xfId="0" applyFont="1" applyFill="1" applyBorder="1" applyAlignment="1" applyProtection="1">
      <alignment horizontal="left"/>
      <protection hidden="1"/>
    </xf>
    <xf numFmtId="0" fontId="11" fillId="0" borderId="38" xfId="0" applyFont="1" applyBorder="1" applyAlignment="1" applyProtection="1">
      <alignment/>
      <protection hidden="1"/>
    </xf>
    <xf numFmtId="0" fontId="3" fillId="0" borderId="65" xfId="0" applyFont="1" applyBorder="1" applyAlignment="1" applyProtection="1">
      <alignment/>
      <protection hidden="1"/>
    </xf>
    <xf numFmtId="0" fontId="3" fillId="0" borderId="35" xfId="0" applyFont="1" applyBorder="1" applyAlignment="1" applyProtection="1">
      <alignment/>
      <protection hidden="1"/>
    </xf>
    <xf numFmtId="0" fontId="91" fillId="0" borderId="48" xfId="0" applyFont="1" applyBorder="1" applyAlignment="1" applyProtection="1">
      <alignment horizontal="left"/>
      <protection hidden="1"/>
    </xf>
    <xf numFmtId="0" fontId="9" fillId="40" borderId="11" xfId="0" applyFont="1" applyFill="1" applyBorder="1" applyAlignment="1" applyProtection="1">
      <alignment horizontal="center" vertical="center" wrapText="1"/>
      <protection hidden="1"/>
    </xf>
    <xf numFmtId="0" fontId="6" fillId="0" borderId="33" xfId="0" applyFont="1" applyBorder="1" applyAlignment="1">
      <alignment horizontal="center" vertical="center"/>
    </xf>
    <xf numFmtId="0" fontId="6" fillId="0" borderId="33" xfId="0" applyFont="1" applyBorder="1" applyAlignment="1">
      <alignment horizontal="center"/>
    </xf>
    <xf numFmtId="0" fontId="11" fillId="39" borderId="10" xfId="0" applyFont="1" applyFill="1" applyBorder="1" applyAlignment="1" applyProtection="1">
      <alignment vertical="center"/>
      <protection hidden="1"/>
    </xf>
    <xf numFmtId="0" fontId="9" fillId="0" borderId="10" xfId="0" applyFont="1" applyBorder="1" applyAlignment="1" applyProtection="1">
      <alignment horizontal="center"/>
      <protection/>
    </xf>
    <xf numFmtId="0" fontId="9" fillId="0" borderId="11" xfId="0" applyFont="1" applyBorder="1" applyAlignment="1" applyProtection="1">
      <alignment horizontal="center"/>
      <protection/>
    </xf>
    <xf numFmtId="0" fontId="3" fillId="39" borderId="11" xfId="0" applyFont="1" applyFill="1" applyBorder="1" applyAlignment="1" applyProtection="1">
      <alignment horizontal="center" vertical="center"/>
      <protection hidden="1"/>
    </xf>
    <xf numFmtId="0" fontId="6" fillId="0" borderId="11" xfId="0" applyFont="1" applyFill="1" applyBorder="1" applyAlignment="1" applyProtection="1">
      <alignment horizontal="left" vertical="top" wrapText="1"/>
      <protection hidden="1"/>
    </xf>
    <xf numFmtId="0" fontId="6" fillId="0" borderId="33" xfId="0" applyFont="1" applyFill="1" applyBorder="1" applyAlignment="1" applyProtection="1">
      <alignment horizontal="left" vertical="top" wrapText="1"/>
      <protection hidden="1"/>
    </xf>
    <xf numFmtId="0" fontId="11" fillId="0" borderId="48" xfId="0" applyFont="1" applyBorder="1" applyAlignment="1" applyProtection="1">
      <alignment horizontal="left"/>
      <protection hidden="1"/>
    </xf>
    <xf numFmtId="0" fontId="15" fillId="0" borderId="33" xfId="0" applyFont="1" applyBorder="1" applyAlignment="1" applyProtection="1">
      <alignment horizontal="left" vertical="center"/>
      <protection hidden="1"/>
    </xf>
    <xf numFmtId="0" fontId="3" fillId="39" borderId="11" xfId="0" applyFont="1" applyFill="1" applyBorder="1" applyAlignment="1" applyProtection="1">
      <alignment horizontal="left" vertical="center"/>
      <protection hidden="1"/>
    </xf>
    <xf numFmtId="0" fontId="3" fillId="39" borderId="33" xfId="0" applyFont="1" applyFill="1" applyBorder="1" applyAlignment="1" applyProtection="1">
      <alignment horizontal="left" vertical="center"/>
      <protection hidden="1"/>
    </xf>
    <xf numFmtId="0" fontId="3" fillId="39" borderId="22" xfId="0" applyFont="1" applyFill="1" applyBorder="1" applyAlignment="1" applyProtection="1">
      <alignment horizontal="left" vertical="center"/>
      <protection hidden="1"/>
    </xf>
    <xf numFmtId="0" fontId="7" fillId="0" borderId="48" xfId="0" applyFont="1" applyBorder="1" applyAlignment="1" applyProtection="1">
      <alignment horizontal="center" vertical="center"/>
      <protection hidden="1"/>
    </xf>
    <xf numFmtId="0" fontId="3" fillId="39" borderId="25" xfId="0" applyFont="1" applyFill="1" applyBorder="1" applyAlignment="1" applyProtection="1">
      <alignment horizontal="center" vertical="center"/>
      <protection hidden="1"/>
    </xf>
    <xf numFmtId="0" fontId="3" fillId="39" borderId="47" xfId="0" applyFont="1" applyFill="1" applyBorder="1" applyAlignment="1" applyProtection="1">
      <alignment horizontal="center" vertical="center"/>
      <protection hidden="1"/>
    </xf>
    <xf numFmtId="0" fontId="9" fillId="0" borderId="10" xfId="0" applyFont="1" applyBorder="1" applyAlignment="1" applyProtection="1">
      <alignment horizontal="left" vertical="center"/>
      <protection hidden="1"/>
    </xf>
    <xf numFmtId="0" fontId="9" fillId="0" borderId="25" xfId="0" applyFont="1" applyBorder="1" applyAlignment="1" applyProtection="1">
      <alignment horizontal="left" vertical="center"/>
      <protection hidden="1"/>
    </xf>
    <xf numFmtId="0" fontId="3" fillId="39" borderId="24" xfId="0" applyFont="1" applyFill="1" applyBorder="1" applyAlignment="1" applyProtection="1">
      <alignment horizontal="center" vertical="center"/>
      <protection hidden="1"/>
    </xf>
    <xf numFmtId="0" fontId="3" fillId="39" borderId="67" xfId="0" applyFont="1" applyFill="1" applyBorder="1" applyAlignment="1" applyProtection="1">
      <alignment horizontal="center" vertical="center"/>
      <protection hidden="1"/>
    </xf>
    <xf numFmtId="0" fontId="3" fillId="39" borderId="39" xfId="0" applyFont="1" applyFill="1" applyBorder="1" applyAlignment="1" applyProtection="1">
      <alignment horizontal="center" vertical="center"/>
      <protection hidden="1"/>
    </xf>
    <xf numFmtId="0" fontId="3" fillId="39" borderId="25" xfId="0" applyFont="1" applyFill="1" applyBorder="1" applyAlignment="1" applyProtection="1">
      <alignment horizontal="center" vertical="center" wrapText="1"/>
      <protection hidden="1"/>
    </xf>
    <xf numFmtId="0" fontId="3" fillId="39" borderId="47" xfId="0" applyFont="1" applyFill="1" applyBorder="1" applyAlignment="1" applyProtection="1">
      <alignment horizontal="center" vertical="center" wrapText="1"/>
      <protection hidden="1"/>
    </xf>
    <xf numFmtId="0" fontId="3" fillId="39" borderId="26" xfId="0" applyFont="1" applyFill="1" applyBorder="1" applyAlignment="1" applyProtection="1">
      <alignment horizontal="center" vertical="center"/>
      <protection hidden="1"/>
    </xf>
    <xf numFmtId="0" fontId="3" fillId="39" borderId="68" xfId="0" applyFont="1" applyFill="1" applyBorder="1" applyAlignment="1" applyProtection="1">
      <alignment horizontal="center" vertical="center"/>
      <protection hidden="1"/>
    </xf>
    <xf numFmtId="0" fontId="90" fillId="0" borderId="33" xfId="0" applyFont="1" applyFill="1" applyBorder="1" applyAlignment="1" applyProtection="1">
      <alignment horizontal="right" vertical="center"/>
      <protection hidden="1"/>
    </xf>
    <xf numFmtId="0" fontId="3" fillId="39" borderId="11" xfId="0" applyFont="1" applyFill="1" applyBorder="1" applyAlignment="1" applyProtection="1">
      <alignment horizontal="center"/>
      <protection hidden="1"/>
    </xf>
    <xf numFmtId="0" fontId="9" fillId="0" borderId="26" xfId="0" applyFont="1" applyBorder="1" applyAlignment="1" applyProtection="1">
      <alignment horizontal="left"/>
      <protection/>
    </xf>
    <xf numFmtId="0" fontId="9" fillId="0" borderId="68" xfId="0" applyFont="1" applyBorder="1" applyAlignment="1" applyProtection="1">
      <alignment horizontal="left"/>
      <protection/>
    </xf>
    <xf numFmtId="0" fontId="11" fillId="0" borderId="0" xfId="0" applyFont="1" applyBorder="1" applyAlignment="1" applyProtection="1">
      <alignment horizontal="left" vertical="top" wrapText="1"/>
      <protection hidden="1"/>
    </xf>
    <xf numFmtId="0" fontId="90" fillId="0" borderId="33" xfId="0" applyFont="1" applyBorder="1" applyAlignment="1" applyProtection="1">
      <alignment horizontal="right" vertical="center"/>
      <protection hidden="1"/>
    </xf>
    <xf numFmtId="0" fontId="90" fillId="0" borderId="22" xfId="0" applyFont="1" applyBorder="1" applyAlignment="1" applyProtection="1">
      <alignment horizontal="right" vertical="center"/>
      <protection hidden="1"/>
    </xf>
    <xf numFmtId="0" fontId="20" fillId="39" borderId="10" xfId="0" applyFont="1" applyFill="1" applyBorder="1" applyAlignment="1" applyProtection="1">
      <alignment horizontal="center" vertical="center" wrapText="1"/>
      <protection hidden="1"/>
    </xf>
    <xf numFmtId="0" fontId="18" fillId="0" borderId="10" xfId="0" applyFont="1" applyBorder="1" applyAlignment="1" applyProtection="1">
      <alignment vertical="top" wrapText="1"/>
      <protection hidden="1"/>
    </xf>
    <xf numFmtId="0" fontId="18" fillId="0" borderId="11" xfId="0" applyFont="1" applyBorder="1" applyAlignment="1" applyProtection="1">
      <alignment vertical="top" wrapText="1"/>
      <protection hidden="1"/>
    </xf>
    <xf numFmtId="0" fontId="3" fillId="39" borderId="33" xfId="0" applyFont="1" applyFill="1" applyBorder="1" applyAlignment="1" applyProtection="1">
      <alignment horizontal="center" vertical="center"/>
      <protection hidden="1"/>
    </xf>
    <xf numFmtId="0" fontId="3" fillId="39" borderId="22" xfId="0" applyFont="1" applyFill="1" applyBorder="1" applyAlignment="1" applyProtection="1">
      <alignment horizontal="center" vertical="center"/>
      <protection hidden="1"/>
    </xf>
    <xf numFmtId="0" fontId="25" fillId="0" borderId="67" xfId="0" applyFont="1" applyBorder="1" applyAlignment="1" applyProtection="1">
      <alignment horizontal="center"/>
      <protection hidden="1"/>
    </xf>
    <xf numFmtId="0" fontId="15" fillId="0" borderId="24" xfId="0" applyFont="1" applyFill="1" applyBorder="1" applyAlignment="1" applyProtection="1">
      <alignment horizontal="left" vertical="top" wrapText="1"/>
      <protection hidden="1"/>
    </xf>
    <xf numFmtId="0" fontId="15" fillId="0" borderId="67" xfId="0" applyFont="1" applyFill="1" applyBorder="1" applyAlignment="1" applyProtection="1">
      <alignment horizontal="left" vertical="top" wrapText="1"/>
      <protection hidden="1"/>
    </xf>
    <xf numFmtId="0" fontId="15" fillId="0" borderId="39" xfId="0" applyFont="1" applyFill="1" applyBorder="1" applyAlignment="1" applyProtection="1">
      <alignment horizontal="left" vertical="top" wrapText="1"/>
      <protection hidden="1"/>
    </xf>
    <xf numFmtId="0" fontId="15" fillId="0" borderId="26" xfId="0" applyFont="1" applyFill="1" applyBorder="1" applyAlignment="1" applyProtection="1">
      <alignment horizontal="left" vertical="top" wrapText="1"/>
      <protection hidden="1"/>
    </xf>
    <xf numFmtId="0" fontId="15" fillId="0" borderId="48" xfId="0" applyFont="1" applyFill="1" applyBorder="1" applyAlignment="1" applyProtection="1">
      <alignment horizontal="left" vertical="top" wrapText="1"/>
      <protection hidden="1"/>
    </xf>
    <xf numFmtId="0" fontId="15" fillId="0" borderId="68" xfId="0" applyFont="1" applyFill="1" applyBorder="1" applyAlignment="1" applyProtection="1">
      <alignment horizontal="left" vertical="top" wrapText="1"/>
      <protection hidden="1"/>
    </xf>
    <xf numFmtId="0" fontId="11" fillId="0" borderId="0" xfId="0" applyFont="1" applyBorder="1" applyAlignment="1" applyProtection="1">
      <alignment/>
      <protection hidden="1"/>
    </xf>
    <xf numFmtId="0" fontId="15" fillId="39" borderId="25" xfId="0" applyFont="1" applyFill="1" applyBorder="1" applyAlignment="1" applyProtection="1">
      <alignment horizontal="center" vertical="center" wrapText="1"/>
      <protection hidden="1"/>
    </xf>
    <xf numFmtId="0" fontId="15" fillId="39" borderId="65" xfId="0" applyFont="1" applyFill="1" applyBorder="1" applyAlignment="1" applyProtection="1">
      <alignment horizontal="center" vertical="center" wrapText="1"/>
      <protection hidden="1"/>
    </xf>
    <xf numFmtId="0" fontId="14" fillId="0" borderId="10" xfId="0" applyFont="1" applyBorder="1" applyAlignment="1" applyProtection="1">
      <alignment horizontal="left" vertical="center"/>
      <protection hidden="1"/>
    </xf>
    <xf numFmtId="0" fontId="15" fillId="39" borderId="10" xfId="0" applyFont="1" applyFill="1" applyBorder="1" applyAlignment="1" applyProtection="1">
      <alignment horizontal="center" vertical="center" wrapText="1"/>
      <protection hidden="1"/>
    </xf>
    <xf numFmtId="0" fontId="14" fillId="0" borderId="67" xfId="0" applyFont="1" applyBorder="1" applyAlignment="1" applyProtection="1">
      <alignment horizontal="left"/>
      <protection hidden="1"/>
    </xf>
    <xf numFmtId="0" fontId="14" fillId="0" borderId="11" xfId="0" applyFont="1" applyBorder="1" applyAlignment="1" applyProtection="1">
      <alignment horizontal="left"/>
      <protection hidden="1"/>
    </xf>
    <xf numFmtId="0" fontId="14" fillId="0" borderId="33" xfId="0" applyFont="1" applyBorder="1" applyAlignment="1" applyProtection="1">
      <alignment horizontal="left"/>
      <protection hidden="1"/>
    </xf>
    <xf numFmtId="0" fontId="9" fillId="39" borderId="10" xfId="0" applyFont="1" applyFill="1" applyBorder="1" applyAlignment="1" applyProtection="1">
      <alignment horizontal="center" vertical="center" wrapText="1"/>
      <protection hidden="1"/>
    </xf>
    <xf numFmtId="0" fontId="9" fillId="39" borderId="25" xfId="0" applyFont="1" applyFill="1" applyBorder="1" applyAlignment="1" applyProtection="1">
      <alignment horizontal="center" vertical="center" wrapText="1"/>
      <protection hidden="1"/>
    </xf>
    <xf numFmtId="0" fontId="3" fillId="39" borderId="35" xfId="0" applyFont="1" applyFill="1" applyBorder="1" applyAlignment="1" applyProtection="1">
      <alignment horizontal="center" vertical="center" wrapText="1"/>
      <protection hidden="1"/>
    </xf>
    <xf numFmtId="0" fontId="3" fillId="39" borderId="38" xfId="0" applyFont="1" applyFill="1" applyBorder="1" applyAlignment="1" applyProtection="1">
      <alignment horizontal="center" vertical="center" wrapText="1"/>
      <protection hidden="1"/>
    </xf>
    <xf numFmtId="0" fontId="21" fillId="39" borderId="25" xfId="0" applyFont="1" applyFill="1" applyBorder="1" applyAlignment="1" applyProtection="1">
      <alignment horizontal="center" vertical="center" wrapText="1"/>
      <protection hidden="1"/>
    </xf>
    <xf numFmtId="0" fontId="21" fillId="39" borderId="65" xfId="0" applyFont="1" applyFill="1" applyBorder="1" applyAlignment="1" applyProtection="1">
      <alignment horizontal="center" vertical="center" wrapText="1"/>
      <protection hidden="1"/>
    </xf>
    <xf numFmtId="0" fontId="15" fillId="39" borderId="24" xfId="0" applyFont="1" applyFill="1" applyBorder="1" applyAlignment="1" applyProtection="1">
      <alignment horizontal="center" vertical="center" wrapText="1"/>
      <protection hidden="1"/>
    </xf>
    <xf numFmtId="0" fontId="15" fillId="39" borderId="35" xfId="0" applyFont="1" applyFill="1" applyBorder="1" applyAlignment="1" applyProtection="1">
      <alignment horizontal="center" vertical="center" wrapText="1"/>
      <protection hidden="1"/>
    </xf>
    <xf numFmtId="0" fontId="3" fillId="39" borderId="11" xfId="0" applyFont="1" applyFill="1" applyBorder="1" applyAlignment="1" applyProtection="1">
      <alignment vertical="center"/>
      <protection hidden="1"/>
    </xf>
    <xf numFmtId="0" fontId="3" fillId="39" borderId="33" xfId="0" applyFont="1" applyFill="1" applyBorder="1" applyAlignment="1" applyProtection="1">
      <alignment vertical="center"/>
      <protection hidden="1"/>
    </xf>
    <xf numFmtId="0" fontId="3" fillId="39" borderId="11" xfId="0" applyFont="1" applyFill="1" applyBorder="1" applyAlignment="1" applyProtection="1">
      <alignment horizontal="left" vertical="center"/>
      <protection hidden="1"/>
    </xf>
    <xf numFmtId="0" fontId="3" fillId="39" borderId="33" xfId="0" applyFont="1" applyFill="1" applyBorder="1" applyAlignment="1" applyProtection="1">
      <alignment horizontal="left" vertical="center"/>
      <protection hidden="1"/>
    </xf>
    <xf numFmtId="0" fontId="9" fillId="40" borderId="25" xfId="0" applyFont="1" applyFill="1" applyBorder="1" applyAlignment="1" applyProtection="1">
      <alignment horizontal="left" vertical="center"/>
      <protection hidden="1"/>
    </xf>
    <xf numFmtId="0" fontId="9" fillId="40" borderId="24" xfId="0" applyFont="1" applyFill="1" applyBorder="1" applyAlignment="1" applyProtection="1">
      <alignment horizontal="left" vertical="center"/>
      <protection hidden="1"/>
    </xf>
    <xf numFmtId="0" fontId="90" fillId="39" borderId="35" xfId="0" applyFont="1" applyFill="1" applyBorder="1" applyAlignment="1" applyProtection="1">
      <alignment horizontal="left" vertical="center" wrapText="1"/>
      <protection hidden="1"/>
    </xf>
    <xf numFmtId="0" fontId="90" fillId="39" borderId="0" xfId="0" applyFont="1" applyFill="1" applyBorder="1" applyAlignment="1" applyProtection="1">
      <alignment horizontal="left" vertical="center" wrapText="1"/>
      <protection hidden="1"/>
    </xf>
    <xf numFmtId="0" fontId="14" fillId="35" borderId="11" xfId="0" applyFont="1" applyFill="1" applyBorder="1" applyAlignment="1" applyProtection="1">
      <alignment horizontal="left" vertical="top" wrapText="1"/>
      <protection hidden="1"/>
    </xf>
    <xf numFmtId="0" fontId="14" fillId="35" borderId="33" xfId="0" applyFont="1" applyFill="1" applyBorder="1" applyAlignment="1" applyProtection="1">
      <alignment horizontal="left" vertical="top" wrapText="1"/>
      <protection hidden="1"/>
    </xf>
    <xf numFmtId="0" fontId="3" fillId="39" borderId="11" xfId="0" applyFont="1" applyFill="1" applyBorder="1" applyAlignment="1" applyProtection="1">
      <alignment horizontal="left" vertical="center" indent="2"/>
      <protection hidden="1"/>
    </xf>
    <xf numFmtId="0" fontId="3" fillId="39" borderId="33" xfId="0" applyFont="1" applyFill="1" applyBorder="1" applyAlignment="1" applyProtection="1">
      <alignment horizontal="left" vertical="center" indent="2"/>
      <protection hidden="1"/>
    </xf>
    <xf numFmtId="0" fontId="93" fillId="0" borderId="33" xfId="0" applyFont="1" applyFill="1" applyBorder="1" applyAlignment="1" applyProtection="1">
      <alignment horizontal="center" vertical="center"/>
      <protection hidden="1"/>
    </xf>
    <xf numFmtId="0" fontId="9" fillId="35" borderId="10" xfId="0" applyFont="1" applyFill="1" applyBorder="1" applyAlignment="1" applyProtection="1">
      <alignment horizontal="left" vertical="center"/>
      <protection hidden="1"/>
    </xf>
    <xf numFmtId="0" fontId="3" fillId="39" borderId="10" xfId="0" applyFont="1" applyFill="1" applyBorder="1" applyAlignment="1" applyProtection="1">
      <alignment horizontal="center" vertical="center"/>
      <protection hidden="1"/>
    </xf>
    <xf numFmtId="0" fontId="94" fillId="39" borderId="26" xfId="0" applyFont="1" applyFill="1" applyBorder="1" applyAlignment="1" applyProtection="1">
      <alignment horizontal="left" vertical="center" wrapText="1"/>
      <protection hidden="1"/>
    </xf>
    <xf numFmtId="0" fontId="94" fillId="39" borderId="48" xfId="0" applyFont="1" applyFill="1" applyBorder="1" applyAlignment="1" applyProtection="1">
      <alignment horizontal="left" vertical="center" wrapText="1"/>
      <protection hidden="1"/>
    </xf>
    <xf numFmtId="0" fontId="95" fillId="39" borderId="35" xfId="0" applyFont="1" applyFill="1" applyBorder="1" applyAlignment="1" applyProtection="1">
      <alignment horizontal="left" vertical="center"/>
      <protection hidden="1"/>
    </xf>
    <xf numFmtId="0" fontId="95" fillId="39" borderId="0" xfId="0" applyFont="1" applyFill="1" applyBorder="1" applyAlignment="1" applyProtection="1">
      <alignment horizontal="left" vertical="center"/>
      <protection hidden="1"/>
    </xf>
    <xf numFmtId="0" fontId="90" fillId="0" borderId="0" xfId="0" applyFont="1" applyBorder="1" applyAlignment="1" applyProtection="1">
      <alignment horizontal="left" vertical="center" wrapText="1"/>
      <protection hidden="1"/>
    </xf>
    <xf numFmtId="0" fontId="11" fillId="35" borderId="0" xfId="0" applyFont="1" applyFill="1" applyBorder="1" applyAlignment="1" applyProtection="1">
      <alignment/>
      <protection hidden="1"/>
    </xf>
    <xf numFmtId="0" fontId="3" fillId="39" borderId="11" xfId="0" applyFont="1" applyFill="1" applyBorder="1" applyAlignment="1" applyProtection="1">
      <alignment horizontal="right" vertical="center"/>
      <protection hidden="1"/>
    </xf>
    <xf numFmtId="0" fontId="3" fillId="39" borderId="33" xfId="0" applyFont="1" applyFill="1" applyBorder="1" applyAlignment="1" applyProtection="1">
      <alignment horizontal="right" vertical="center"/>
      <protection hidden="1"/>
    </xf>
    <xf numFmtId="0" fontId="3" fillId="39" borderId="11" xfId="0" applyFont="1" applyFill="1" applyBorder="1" applyAlignment="1" applyProtection="1">
      <alignment horizontal="left" vertical="center" wrapText="1" indent="2"/>
      <protection hidden="1"/>
    </xf>
    <xf numFmtId="0" fontId="3" fillId="39" borderId="33" xfId="0" applyFont="1" applyFill="1" applyBorder="1" applyAlignment="1" applyProtection="1">
      <alignment horizontal="left" vertical="center" wrapText="1" indent="2"/>
      <protection hidden="1"/>
    </xf>
    <xf numFmtId="0" fontId="3" fillId="39" borderId="22" xfId="0" applyFont="1" applyFill="1" applyBorder="1" applyAlignment="1" applyProtection="1">
      <alignment horizontal="left" vertical="center" wrapText="1" indent="2"/>
      <protection hidden="1"/>
    </xf>
    <xf numFmtId="0" fontId="91" fillId="0" borderId="48" xfId="0" applyFont="1" applyBorder="1" applyAlignment="1" applyProtection="1">
      <alignment/>
      <protection hidden="1"/>
    </xf>
    <xf numFmtId="0" fontId="3" fillId="39" borderId="24" xfId="0" applyFont="1" applyFill="1" applyBorder="1" applyAlignment="1" applyProtection="1">
      <alignment horizontal="left" vertical="center"/>
      <protection hidden="1"/>
    </xf>
    <xf numFmtId="0" fontId="3" fillId="39" borderId="67" xfId="0" applyFont="1" applyFill="1" applyBorder="1" applyAlignment="1" applyProtection="1">
      <alignment horizontal="left" vertical="center"/>
      <protection hidden="1"/>
    </xf>
    <xf numFmtId="0" fontId="3" fillId="39" borderId="10" xfId="0" applyFont="1" applyFill="1" applyBorder="1" applyAlignment="1" applyProtection="1">
      <alignment vertical="center"/>
      <protection hidden="1"/>
    </xf>
    <xf numFmtId="0" fontId="96" fillId="0" borderId="48" xfId="36" applyFont="1" applyBorder="1" applyAlignment="1" applyProtection="1">
      <alignment horizontal="left" wrapText="1"/>
      <protection hidden="1"/>
    </xf>
    <xf numFmtId="0" fontId="97" fillId="0" borderId="48" xfId="0" applyFont="1" applyBorder="1" applyAlignment="1" applyProtection="1">
      <alignment horizontal="left" wrapText="1"/>
      <protection hidden="1"/>
    </xf>
    <xf numFmtId="0" fontId="97" fillId="0" borderId="68" xfId="0" applyFont="1" applyBorder="1" applyAlignment="1" applyProtection="1">
      <alignment horizontal="left" wrapText="1"/>
      <protection hidden="1"/>
    </xf>
    <xf numFmtId="0" fontId="3" fillId="39" borderId="10" xfId="0" applyFont="1" applyFill="1" applyBorder="1" applyAlignment="1" applyProtection="1">
      <alignment horizontal="center" vertical="center" wrapText="1"/>
      <protection hidden="1"/>
    </xf>
    <xf numFmtId="0" fontId="3" fillId="43" borderId="10" xfId="0" applyFont="1" applyFill="1" applyBorder="1" applyAlignment="1" applyProtection="1">
      <alignment horizontal="right" vertical="center"/>
      <protection hidden="1"/>
    </xf>
    <xf numFmtId="0" fontId="19" fillId="0" borderId="0" xfId="0" applyFont="1" applyBorder="1" applyAlignment="1" applyProtection="1">
      <alignment horizontal="left"/>
      <protection hidden="1"/>
    </xf>
    <xf numFmtId="0" fontId="15" fillId="40" borderId="10" xfId="0" applyFont="1" applyFill="1" applyBorder="1" applyAlignment="1" applyProtection="1">
      <alignment horizontal="left" vertical="center"/>
      <protection hidden="1"/>
    </xf>
    <xf numFmtId="0" fontId="6" fillId="0" borderId="24" xfId="0" applyFont="1" applyBorder="1" applyAlignment="1" applyProtection="1">
      <alignment horizontal="left" vertical="center" wrapText="1"/>
      <protection hidden="1"/>
    </xf>
    <xf numFmtId="0" fontId="6" fillId="0" borderId="67" xfId="0" applyFont="1" applyBorder="1" applyAlignment="1" applyProtection="1">
      <alignment horizontal="left" vertical="center" wrapText="1"/>
      <protection hidden="1"/>
    </xf>
    <xf numFmtId="0" fontId="6" fillId="0" borderId="39" xfId="0" applyFont="1" applyBorder="1" applyAlignment="1" applyProtection="1">
      <alignment horizontal="left" vertical="center" wrapText="1"/>
      <protection hidden="1"/>
    </xf>
    <xf numFmtId="0" fontId="6" fillId="0" borderId="35" xfId="0" applyFont="1" applyBorder="1" applyAlignment="1" applyProtection="1">
      <alignment horizontal="left" vertical="center" wrapText="1"/>
      <protection hidden="1"/>
    </xf>
    <xf numFmtId="0" fontId="6" fillId="0" borderId="0" xfId="0" applyFont="1" applyBorder="1" applyAlignment="1" applyProtection="1">
      <alignment horizontal="left" vertical="center" wrapText="1"/>
      <protection hidden="1"/>
    </xf>
    <xf numFmtId="0" fontId="6" fillId="0" borderId="38" xfId="0" applyFont="1" applyBorder="1" applyAlignment="1" applyProtection="1">
      <alignment horizontal="left" vertical="center" wrapText="1"/>
      <protection hidden="1"/>
    </xf>
    <xf numFmtId="0" fontId="11" fillId="39" borderId="33" xfId="0" applyFont="1" applyFill="1" applyBorder="1" applyAlignment="1" applyProtection="1">
      <alignment horizontal="center" vertical="center"/>
      <protection hidden="1"/>
    </xf>
    <xf numFmtId="0" fontId="11" fillId="39" borderId="22" xfId="0" applyFont="1" applyFill="1" applyBorder="1" applyAlignment="1" applyProtection="1">
      <alignment horizontal="center" vertical="center"/>
      <protection hidden="1"/>
    </xf>
    <xf numFmtId="0" fontId="11" fillId="39" borderId="24" xfId="0" applyFont="1" applyFill="1" applyBorder="1" applyAlignment="1" applyProtection="1">
      <alignment horizontal="center" vertical="center"/>
      <protection hidden="1"/>
    </xf>
    <xf numFmtId="0" fontId="11" fillId="39" borderId="67" xfId="0" applyFont="1" applyFill="1" applyBorder="1" applyAlignment="1" applyProtection="1">
      <alignment horizontal="center" vertical="center"/>
      <protection hidden="1"/>
    </xf>
    <xf numFmtId="0" fontId="9" fillId="40" borderId="11" xfId="0" applyFont="1" applyFill="1" applyBorder="1" applyAlignment="1" applyProtection="1">
      <alignment horizontal="left" vertical="center"/>
      <protection hidden="1"/>
    </xf>
    <xf numFmtId="0" fontId="9" fillId="40" borderId="33" xfId="0" applyFont="1" applyFill="1" applyBorder="1" applyAlignment="1" applyProtection="1">
      <alignment horizontal="left" vertical="center"/>
      <protection hidden="1"/>
    </xf>
    <xf numFmtId="0" fontId="9" fillId="40" borderId="22" xfId="0" applyFont="1" applyFill="1" applyBorder="1" applyAlignment="1" applyProtection="1">
      <alignment horizontal="left" vertical="center"/>
      <protection hidden="1"/>
    </xf>
    <xf numFmtId="0" fontId="9" fillId="39" borderId="11" xfId="0" applyFont="1" applyFill="1" applyBorder="1" applyAlignment="1" applyProtection="1">
      <alignment horizontal="center" vertical="center"/>
      <protection/>
    </xf>
    <xf numFmtId="0" fontId="9" fillId="39" borderId="33" xfId="0" applyFont="1" applyFill="1" applyBorder="1" applyAlignment="1" applyProtection="1">
      <alignment horizontal="center" vertical="center"/>
      <protection/>
    </xf>
    <xf numFmtId="0" fontId="9" fillId="39" borderId="22" xfId="0" applyFont="1" applyFill="1" applyBorder="1" applyAlignment="1" applyProtection="1">
      <alignment horizontal="center" vertical="center"/>
      <protection/>
    </xf>
    <xf numFmtId="0" fontId="3" fillId="39" borderId="65" xfId="0" applyFont="1" applyFill="1" applyBorder="1" applyAlignment="1" applyProtection="1">
      <alignment horizontal="center" vertical="center" wrapText="1"/>
      <protection hidden="1"/>
    </xf>
    <xf numFmtId="0" fontId="3" fillId="39" borderId="22" xfId="0" applyFont="1" applyFill="1" applyBorder="1" applyAlignment="1" applyProtection="1">
      <alignment horizontal="center" vertical="center" wrapText="1"/>
      <protection hidden="1"/>
    </xf>
    <xf numFmtId="0" fontId="89" fillId="42" borderId="40" xfId="0" applyFont="1" applyFill="1" applyBorder="1" applyAlignment="1">
      <alignment horizontal="center"/>
    </xf>
    <xf numFmtId="0" fontId="89" fillId="42" borderId="63" xfId="0" applyFont="1" applyFill="1" applyBorder="1" applyAlignment="1">
      <alignment horizontal="center"/>
    </xf>
    <xf numFmtId="0" fontId="0" fillId="42" borderId="11" xfId="0" applyFill="1" applyBorder="1" applyAlignment="1">
      <alignment horizontal="left"/>
    </xf>
    <xf numFmtId="0" fontId="0" fillId="42" borderId="33" xfId="0" applyFill="1" applyBorder="1" applyAlignment="1">
      <alignment horizontal="left"/>
    </xf>
    <xf numFmtId="0" fontId="0" fillId="42" borderId="54" xfId="0" applyFill="1" applyBorder="1" applyAlignment="1">
      <alignment horizontal="left"/>
    </xf>
    <xf numFmtId="0" fontId="85" fillId="42" borderId="71" xfId="0" applyFont="1" applyFill="1" applyBorder="1" applyAlignment="1">
      <alignment horizontal="center"/>
    </xf>
    <xf numFmtId="0" fontId="85" fillId="42" borderId="67" xfId="0" applyFont="1" applyFill="1" applyBorder="1" applyAlignment="1">
      <alignment horizontal="center"/>
    </xf>
    <xf numFmtId="0" fontId="85" fillId="42" borderId="39" xfId="0" applyFont="1" applyFill="1" applyBorder="1" applyAlignment="1">
      <alignment horizontal="center"/>
    </xf>
    <xf numFmtId="0" fontId="3" fillId="33" borderId="40" xfId="0" applyFont="1" applyFill="1" applyBorder="1" applyAlignment="1">
      <alignment horizontal="center"/>
    </xf>
    <xf numFmtId="0" fontId="3" fillId="33" borderId="41" xfId="0" applyFont="1" applyFill="1" applyBorder="1" applyAlignment="1">
      <alignment horizontal="center"/>
    </xf>
    <xf numFmtId="0" fontId="3" fillId="33" borderId="63" xfId="0" applyFont="1" applyFill="1" applyBorder="1" applyAlignment="1">
      <alignment horizontal="center"/>
    </xf>
    <xf numFmtId="0" fontId="3" fillId="33" borderId="72" xfId="0" applyFont="1" applyFill="1" applyBorder="1" applyAlignment="1">
      <alignment horizontal="left"/>
    </xf>
    <xf numFmtId="0" fontId="0" fillId="33" borderId="40" xfId="0" applyFill="1" applyBorder="1" applyAlignment="1">
      <alignment horizontal="center"/>
    </xf>
    <xf numFmtId="0" fontId="0" fillId="33" borderId="63" xfId="0" applyFill="1" applyBorder="1" applyAlignment="1">
      <alignment horizontal="center"/>
    </xf>
    <xf numFmtId="0" fontId="89" fillId="42" borderId="41" xfId="0" applyFont="1" applyFill="1" applyBorder="1" applyAlignment="1">
      <alignment horizontal="center"/>
    </xf>
    <xf numFmtId="0" fontId="3" fillId="33" borderId="14" xfId="0" applyFont="1" applyFill="1" applyBorder="1" applyAlignment="1">
      <alignment horizontal="center"/>
    </xf>
    <xf numFmtId="0" fontId="3" fillId="33" borderId="44" xfId="0" applyFont="1" applyFill="1" applyBorder="1" applyAlignment="1">
      <alignment horizontal="center"/>
    </xf>
    <xf numFmtId="0" fontId="0" fillId="33" borderId="14" xfId="0" applyFill="1" applyBorder="1" applyAlignment="1">
      <alignment horizontal="center"/>
    </xf>
    <xf numFmtId="0" fontId="0" fillId="33" borderId="44" xfId="0" applyFill="1" applyBorder="1" applyAlignment="1">
      <alignment horizontal="center"/>
    </xf>
    <xf numFmtId="0" fontId="3" fillId="33" borderId="12" xfId="0" applyFont="1" applyFill="1" applyBorder="1" applyAlignment="1">
      <alignment horizontal="center"/>
    </xf>
    <xf numFmtId="0" fontId="3" fillId="33" borderId="43" xfId="0" applyFont="1" applyFill="1" applyBorder="1" applyAlignment="1">
      <alignment horizontal="center"/>
    </xf>
    <xf numFmtId="0" fontId="3" fillId="33" borderId="64" xfId="0" applyFont="1" applyFill="1" applyBorder="1" applyAlignment="1">
      <alignment horizontal="center"/>
    </xf>
    <xf numFmtId="0" fontId="0" fillId="34" borderId="11" xfId="0" applyFill="1" applyBorder="1" applyAlignment="1">
      <alignment horizontal="left"/>
    </xf>
    <xf numFmtId="0" fontId="0" fillId="34" borderId="33" xfId="0" applyFill="1" applyBorder="1" applyAlignment="1">
      <alignment horizontal="left"/>
    </xf>
    <xf numFmtId="0" fontId="0" fillId="34" borderId="54" xfId="0" applyFill="1" applyBorder="1" applyAlignment="1">
      <alignment horizontal="left"/>
    </xf>
    <xf numFmtId="0" fontId="3" fillId="33" borderId="13" xfId="0" applyFont="1" applyFill="1" applyBorder="1" applyAlignment="1">
      <alignment horizontal="left" vertical="top" wrapText="1"/>
    </xf>
    <xf numFmtId="0" fontId="3" fillId="33" borderId="10" xfId="0" applyFont="1" applyFill="1" applyBorder="1" applyAlignment="1">
      <alignment horizontal="left" vertical="top" wrapText="1"/>
    </xf>
    <xf numFmtId="0" fontId="3" fillId="33" borderId="16"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44" xfId="0" applyFont="1" applyFill="1" applyBorder="1" applyAlignment="1">
      <alignment horizontal="left" vertical="top" wrapText="1"/>
    </xf>
    <xf numFmtId="0" fontId="3" fillId="33" borderId="23" xfId="0" applyFont="1" applyFill="1" applyBorder="1" applyAlignment="1">
      <alignment horizontal="left" vertical="top" wrapText="1"/>
    </xf>
    <xf numFmtId="0" fontId="0" fillId="33" borderId="12" xfId="0" applyFill="1" applyBorder="1" applyAlignment="1">
      <alignment horizontal="center"/>
    </xf>
    <xf numFmtId="0" fontId="0" fillId="33" borderId="43" xfId="0" applyFill="1" applyBorder="1" applyAlignment="1">
      <alignment horizontal="center"/>
    </xf>
    <xf numFmtId="0" fontId="0" fillId="33" borderId="64" xfId="0" applyFill="1" applyBorder="1" applyAlignment="1">
      <alignment horizontal="center"/>
    </xf>
    <xf numFmtId="0" fontId="0" fillId="42" borderId="24" xfId="0" applyFill="1" applyBorder="1" applyAlignment="1">
      <alignment horizontal="left"/>
    </xf>
    <xf numFmtId="0" fontId="0" fillId="42" borderId="67" xfId="0" applyFill="1" applyBorder="1" applyAlignment="1">
      <alignment horizontal="left"/>
    </xf>
    <xf numFmtId="0" fontId="0" fillId="42" borderId="60" xfId="0" applyFill="1" applyBorder="1" applyAlignment="1">
      <alignment horizontal="left"/>
    </xf>
    <xf numFmtId="0" fontId="3" fillId="33" borderId="45" xfId="0" applyFont="1" applyFill="1" applyBorder="1" applyAlignment="1">
      <alignment horizontal="center"/>
    </xf>
    <xf numFmtId="0" fontId="11" fillId="38" borderId="10" xfId="0" applyFont="1" applyFill="1" applyBorder="1" applyAlignment="1">
      <alignment horizontal="center" vertical="center" wrapText="1"/>
    </xf>
    <xf numFmtId="0" fontId="11" fillId="38" borderId="22" xfId="0" applyFont="1" applyFill="1" applyBorder="1" applyAlignment="1">
      <alignment horizontal="center" vertical="center" wrapText="1"/>
    </xf>
    <xf numFmtId="0" fontId="3" fillId="33" borderId="57" xfId="0" applyFont="1" applyFill="1" applyBorder="1" applyAlignment="1">
      <alignment horizontal="center" vertical="center"/>
    </xf>
    <xf numFmtId="0" fontId="3" fillId="33" borderId="73" xfId="0" applyFont="1" applyFill="1" applyBorder="1" applyAlignment="1">
      <alignment horizontal="center" vertical="center"/>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6"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dxfs count="33">
    <dxf>
      <font>
        <color auto="1"/>
      </font>
      <fill>
        <patternFill>
          <bgColor rgb="FF92D050"/>
        </patternFill>
      </fill>
      <border>
        <left style="thin"/>
        <right style="thin"/>
        <top style="thin"/>
        <bottom style="thin"/>
      </border>
    </dxf>
    <dxf>
      <fill>
        <patternFill>
          <bgColor rgb="FFFFC000"/>
        </patternFill>
      </fill>
    </dxf>
    <dxf>
      <font>
        <color auto="1"/>
      </font>
      <fill>
        <patternFill>
          <bgColor rgb="FFFFC000"/>
        </patternFill>
      </fill>
    </dxf>
    <dxf>
      <font>
        <color auto="1"/>
      </font>
      <fill>
        <patternFill>
          <bgColor rgb="FFFF0000"/>
        </patternFill>
      </fill>
      <border>
        <left style="thin">
          <color rgb="FF008A3E"/>
        </left>
        <right style="thin"/>
        <top style="thin">
          <color rgb="FF008A3E"/>
        </top>
        <bottom style="thin">
          <color rgb="FF008A3E"/>
        </bottom>
      </border>
    </dxf>
    <dxf>
      <font>
        <color rgb="FF008CC8"/>
      </font>
      <fill>
        <patternFill>
          <bgColor rgb="FFFFFF64"/>
        </patternFill>
      </fill>
      <border>
        <left style="thin"/>
        <right style="thin"/>
        <top style="thin"/>
        <bottom style="thin"/>
      </border>
    </dxf>
    <dxf>
      <fill>
        <patternFill patternType="none">
          <bgColor indexed="65"/>
        </patternFill>
      </fill>
      <border>
        <left style="thin"/>
        <right style="thin"/>
        <top style="thin"/>
        <bottom style="thin"/>
      </border>
    </dxf>
    <dxf>
      <fill>
        <patternFill patternType="none">
          <bgColor indexed="65"/>
        </patternFill>
      </fill>
      <border>
        <left style="thin"/>
        <right style="thin"/>
        <top style="thin"/>
        <bottom style="thin"/>
      </border>
    </dxf>
    <dxf>
      <font>
        <strike val="0"/>
      </font>
      <fill>
        <patternFill patternType="none">
          <bgColor indexed="65"/>
        </patternFill>
      </fill>
      <border>
        <left style="thin"/>
        <right style="thin"/>
        <top style="thin"/>
        <bottom style="thin"/>
      </border>
    </dxf>
    <dxf>
      <font>
        <color theme="1" tint="0.34999001026153564"/>
      </font>
      <fill>
        <patternFill>
          <bgColor rgb="FFDDDDDD"/>
        </patternFill>
      </fill>
    </dxf>
    <dxf>
      <font>
        <strike val="0"/>
        <color rgb="FF008CC8"/>
      </font>
      <fill>
        <patternFill>
          <bgColor rgb="FFFFFF64"/>
        </patternFill>
      </fill>
      <border>
        <left style="thin"/>
        <right style="thin"/>
        <top style="thin"/>
        <bottom style="thin"/>
      </border>
    </dxf>
    <dxf>
      <font>
        <color rgb="FF008CC8"/>
      </font>
      <fill>
        <patternFill>
          <bgColor rgb="FFFFFF64"/>
        </patternFill>
      </fill>
      <border>
        <left style="thin"/>
        <right style="thin"/>
        <top style="thin"/>
      </border>
    </dxf>
    <dxf>
      <font>
        <color rgb="FF008CC8"/>
      </font>
      <fill>
        <patternFill>
          <bgColor rgb="FFFFFF64"/>
        </patternFill>
      </fill>
      <border>
        <left style="thin"/>
        <top style="thin"/>
      </border>
    </dxf>
    <dxf>
      <font>
        <color rgb="FF008CC8"/>
      </font>
      <fill>
        <patternFill>
          <bgColor rgb="FFFFFF64"/>
        </patternFill>
      </fill>
      <border>
        <left style="thin"/>
        <right style="thin"/>
        <top style="thin"/>
      </border>
    </dxf>
    <dxf>
      <font>
        <color rgb="FF008CC8"/>
      </font>
      <fill>
        <patternFill>
          <bgColor rgb="FFFFFF64"/>
        </patternFill>
      </fill>
      <border>
        <left style="thin"/>
        <right style="thin"/>
        <top style="thin"/>
      </border>
    </dxf>
    <dxf>
      <font>
        <color rgb="FF008CC8"/>
      </font>
      <fill>
        <patternFill>
          <bgColor rgb="FFFFFF64"/>
        </patternFill>
      </fill>
      <border>
        <left style="thin"/>
        <right style="thin"/>
        <top style="thin"/>
        <bottom style="thin"/>
      </border>
    </dxf>
    <dxf>
      <font>
        <color rgb="FF008CC8"/>
      </font>
      <fill>
        <patternFill>
          <bgColor rgb="FFFFFF64"/>
        </patternFill>
      </fill>
      <border>
        <right style="thin"/>
        <bottom style="thin"/>
      </border>
    </dxf>
    <dxf>
      <font>
        <color rgb="FF008CC8"/>
      </font>
      <fill>
        <patternFill>
          <bgColor rgb="FFFFFF64"/>
        </patternFill>
      </fill>
      <border>
        <left style="thin"/>
        <right style="thin"/>
        <top style="thin"/>
        <bottom style="thin"/>
      </border>
    </dxf>
    <dxf>
      <font>
        <color theme="1" tint="0.34999001026153564"/>
      </font>
      <fill>
        <patternFill>
          <bgColor rgb="FFDDDDDD"/>
        </patternFill>
      </fill>
    </dxf>
    <dxf>
      <font>
        <color theme="1" tint="0.34999001026153564"/>
      </font>
      <fill>
        <patternFill>
          <bgColor rgb="FFDDDDDD"/>
        </patternFill>
      </fill>
    </dxf>
    <dxf>
      <font>
        <color theme="1" tint="0.34999001026153564"/>
      </font>
      <fill>
        <patternFill>
          <bgColor rgb="FFDDDDDD"/>
        </patternFill>
      </fill>
    </dxf>
    <dxf>
      <font>
        <color rgb="FF008CC8"/>
      </font>
      <fill>
        <patternFill>
          <bgColor rgb="FFFFFF64"/>
        </patternFill>
      </fill>
      <border>
        <left style="thin"/>
        <right style="thin"/>
        <top style="thin"/>
        <bottom style="thin"/>
      </border>
    </dxf>
    <dxf>
      <font>
        <color theme="1" tint="0.34999001026153564"/>
      </font>
      <fill>
        <patternFill>
          <bgColor rgb="FFDDDDDD"/>
        </patternFill>
      </fill>
    </dxf>
    <dxf>
      <font>
        <color rgb="FF008CC8"/>
      </font>
      <fill>
        <patternFill>
          <bgColor rgb="FFFFFF64"/>
        </patternFill>
      </fill>
      <border>
        <left style="thin"/>
        <right style="thin"/>
        <top style="thin"/>
        <bottom style="thin"/>
      </border>
    </dxf>
    <dxf>
      <fill>
        <patternFill>
          <bgColor rgb="FFFFFF64"/>
        </patternFill>
      </fill>
    </dxf>
    <dxf>
      <font>
        <color rgb="FF008CC8"/>
      </font>
      <fill>
        <patternFill>
          <bgColor rgb="FFFFFF64"/>
        </patternFill>
      </fill>
      <border>
        <left style="thin">
          <color rgb="FF000000"/>
        </left>
        <right style="thin">
          <color rgb="FF000000"/>
        </right>
        <top style="thin"/>
        <bottom style="thin">
          <color rgb="FF000000"/>
        </bottom>
      </border>
    </dxf>
    <dxf>
      <font>
        <color theme="1" tint="0.34999001026153564"/>
      </font>
      <fill>
        <patternFill>
          <bgColor rgb="FFDDDDDD"/>
        </patternFill>
      </fill>
      <border/>
    </dxf>
    <dxf>
      <font>
        <color rgb="FF008CC8"/>
      </font>
      <fill>
        <patternFill>
          <bgColor rgb="FFFFFF64"/>
        </patternFill>
      </fill>
      <border>
        <right style="thin">
          <color rgb="FF000000"/>
        </right>
        <bottom style="thin">
          <color rgb="FF000000"/>
        </bottom>
      </border>
    </dxf>
    <dxf>
      <font>
        <color rgb="FF008CC8"/>
      </font>
      <fill>
        <patternFill>
          <bgColor rgb="FFFFFF64"/>
        </patternFill>
      </fill>
      <border>
        <left style="thin">
          <color rgb="FF000000"/>
        </left>
        <right style="thin">
          <color rgb="FF000000"/>
        </right>
        <top style="thin">
          <color rgb="FF000000"/>
        </top>
      </border>
    </dxf>
    <dxf>
      <font>
        <color rgb="FF008CC8"/>
      </font>
      <fill>
        <patternFill>
          <bgColor rgb="FFFFFF64"/>
        </patternFill>
      </fill>
      <border>
        <left style="thin">
          <color rgb="FF000000"/>
        </left>
        <top style="thin">
          <color rgb="FF000000"/>
        </top>
      </border>
    </dxf>
    <dxf>
      <font>
        <strike val="0"/>
      </font>
      <fill>
        <patternFill patternType="none">
          <bgColor indexed="65"/>
        </patternFill>
      </fill>
      <border>
        <left style="thin">
          <color rgb="FF000000"/>
        </left>
        <right style="thin">
          <color rgb="FF000000"/>
        </right>
        <top style="thin"/>
        <bottom style="thin">
          <color rgb="FF000000"/>
        </bottom>
      </border>
    </dxf>
    <dxf>
      <font>
        <color auto="1"/>
      </font>
      <fill>
        <patternFill>
          <bgColor rgb="FFFF0000"/>
        </patternFill>
      </fill>
      <border>
        <left style="thin">
          <color rgb="FF008A3E"/>
        </left>
        <right style="thin">
          <color rgb="FF000000"/>
        </right>
        <top style="thin">
          <color rgb="FF008A3E"/>
        </top>
        <bottom style="thin">
          <color rgb="FF008A3E"/>
        </bottom>
      </border>
    </dxf>
    <dxf>
      <font>
        <color auto="1"/>
      </font>
      <fill>
        <patternFill>
          <bgColor rgb="FFFFC000"/>
        </patternFill>
      </fill>
      <border/>
    </dxf>
    <dxf>
      <font>
        <color auto="1"/>
      </font>
      <fill>
        <patternFill>
          <bgColor rgb="FF92D05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0</xdr:col>
      <xdr:colOff>733425</xdr:colOff>
      <xdr:row>3</xdr:row>
      <xdr:rowOff>85725</xdr:rowOff>
    </xdr:to>
    <xdr:pic>
      <xdr:nvPicPr>
        <xdr:cNvPr id="1" name="Obrázek 1"/>
        <xdr:cNvPicPr preferRelativeResize="1">
          <a:picLocks noChangeAspect="1"/>
        </xdr:cNvPicPr>
      </xdr:nvPicPr>
      <xdr:blipFill>
        <a:blip r:embed="rId1"/>
        <a:stretch>
          <a:fillRect/>
        </a:stretch>
      </xdr:blipFill>
      <xdr:spPr>
        <a:xfrm>
          <a:off x="0" y="57150"/>
          <a:ext cx="733425" cy="590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345;&#237;loha%20&#269;.%201%20Monitorovac&#237;%20dotazn&#237;k%2015.11.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tazník"/>
      <sheetName val="seznam klasifikací"/>
      <sheetName val="zdroj dat"/>
      <sheetName val="Královéhradecký kraj"/>
      <sheetName val="Hlavní město Praha"/>
      <sheetName val="Jihočeský kraj"/>
      <sheetName val="Jihomoravský kraj"/>
      <sheetName val="Karlovarský kraj"/>
      <sheetName val="Kraj Vysočina"/>
      <sheetName val="Liberecký kraj"/>
      <sheetName val="Moravskoslezský kraj"/>
      <sheetName val="Olomoucký kraj"/>
      <sheetName val="Pardubický kraj"/>
      <sheetName val="Plzeňský kraj"/>
      <sheetName val="Středočeský kraj"/>
      <sheetName val="Ústecký kraj"/>
      <sheetName val="Zlínský kra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Q132"/>
  <sheetViews>
    <sheetView showGridLines="0" tabSelected="1" view="pageLayout" showRuler="0" zoomScale="120" zoomScaleNormal="145" zoomScaleSheetLayoutView="140" zoomScalePageLayoutView="120" workbookViewId="0" topLeftCell="A1">
      <selection activeCell="D9" sqref="D9:H10"/>
    </sheetView>
  </sheetViews>
  <sheetFormatPr defaultColWidth="3.57421875" defaultRowHeight="15"/>
  <cols>
    <col min="1" max="2" width="14.421875" style="106" customWidth="1"/>
    <col min="3" max="3" width="9.140625" style="106" customWidth="1"/>
    <col min="4" max="4" width="14.00390625" style="106" customWidth="1"/>
    <col min="5" max="5" width="11.57421875" style="106" customWidth="1"/>
    <col min="6" max="6" width="9.140625" style="106" customWidth="1"/>
    <col min="7" max="7" width="8.8515625" style="106" customWidth="1"/>
    <col min="8" max="8" width="9.140625" style="106" customWidth="1"/>
    <col min="9" max="9" width="8.57421875" style="106" customWidth="1"/>
    <col min="10" max="10" width="9.28125" style="106" customWidth="1"/>
    <col min="11" max="11" width="9.57421875" style="106" customWidth="1"/>
    <col min="12" max="12" width="1.421875" style="107" customWidth="1"/>
    <col min="13" max="13" width="10.00390625" style="106" hidden="1" customWidth="1"/>
    <col min="14" max="14" width="10.00390625" style="106" customWidth="1"/>
    <col min="15" max="16384" width="3.57421875" style="106" customWidth="1"/>
  </cols>
  <sheetData>
    <row r="1" spans="1:10" ht="18.75" customHeight="1">
      <c r="A1" s="105"/>
      <c r="B1" s="105"/>
      <c r="C1" s="105"/>
      <c r="D1" s="105"/>
      <c r="E1" s="105"/>
      <c r="F1" s="105"/>
      <c r="G1" s="105"/>
      <c r="H1" s="105"/>
      <c r="I1" s="105"/>
      <c r="J1" s="105"/>
    </row>
    <row r="2" spans="1:11" ht="12.75" customHeight="1">
      <c r="A2" s="339" t="s">
        <v>6295</v>
      </c>
      <c r="B2" s="339"/>
      <c r="C2" s="339"/>
      <c r="D2" s="339"/>
      <c r="E2" s="339"/>
      <c r="F2" s="339"/>
      <c r="G2" s="339"/>
      <c r="H2" s="339"/>
      <c r="I2" s="339"/>
      <c r="J2" s="339"/>
      <c r="K2" s="339"/>
    </row>
    <row r="3" spans="1:11" ht="12.75" customHeight="1">
      <c r="A3" s="345" t="str">
        <f>IF('zdroj dat'!F20=TRUE,CONCATENATE("Krajská pobočka ",IF('zdroj dat'!A2="Zlíně","ve ","v "),'zdroj dat'!A2),CONCATENATE("Krajská pobočka ",IF('zdroj dat'!A2="Zlíně","ve ","v "),'zdroj dat'!A2,", kontaktní pracoviště ",IF('zdroj dat'!B7="Ostrava-město","Ostrava",'zdroj dat'!B7)))</f>
        <v>Krajská pobočka v Brně</v>
      </c>
      <c r="B3" s="345"/>
      <c r="C3" s="345"/>
      <c r="D3" s="345"/>
      <c r="E3" s="345"/>
      <c r="F3" s="345"/>
      <c r="G3" s="345"/>
      <c r="H3" s="345"/>
      <c r="I3" s="345"/>
      <c r="J3" s="345"/>
      <c r="K3" s="345"/>
    </row>
    <row r="4" spans="1:11" ht="12.75" customHeight="1">
      <c r="A4" s="340" t="s">
        <v>2</v>
      </c>
      <c r="B4" s="340"/>
      <c r="C4" s="340"/>
      <c r="D4" s="340"/>
      <c r="E4" s="340"/>
      <c r="F4" s="340"/>
      <c r="G4" s="340"/>
      <c r="H4" s="340"/>
      <c r="I4" s="340"/>
      <c r="J4" s="340"/>
      <c r="K4" s="340"/>
    </row>
    <row r="5" spans="1:13" ht="12.75" customHeight="1">
      <c r="A5" s="315" t="s">
        <v>6320</v>
      </c>
      <c r="B5" s="316"/>
      <c r="C5" s="316"/>
      <c r="D5" s="316"/>
      <c r="E5" s="316"/>
      <c r="F5" s="316"/>
      <c r="G5" s="316"/>
      <c r="H5" s="316"/>
      <c r="I5" s="316"/>
      <c r="J5" s="316"/>
      <c r="K5" s="316"/>
      <c r="L5" s="108"/>
      <c r="M5" s="109"/>
    </row>
    <row r="6" spans="1:13" ht="12.75" customHeight="1">
      <c r="A6" s="317"/>
      <c r="B6" s="318"/>
      <c r="C6" s="318"/>
      <c r="D6" s="318"/>
      <c r="E6" s="318"/>
      <c r="F6" s="318"/>
      <c r="G6" s="318"/>
      <c r="H6" s="318"/>
      <c r="I6" s="318"/>
      <c r="J6" s="318"/>
      <c r="K6" s="318"/>
      <c r="L6" s="108"/>
      <c r="M6" s="109"/>
    </row>
    <row r="7" spans="1:13" ht="51" customHeight="1">
      <c r="A7" s="319"/>
      <c r="B7" s="320"/>
      <c r="C7" s="320"/>
      <c r="D7" s="320"/>
      <c r="E7" s="320"/>
      <c r="F7" s="320"/>
      <c r="G7" s="320"/>
      <c r="H7" s="320"/>
      <c r="I7" s="320"/>
      <c r="J7" s="320"/>
      <c r="K7" s="320"/>
      <c r="L7" s="108"/>
      <c r="M7" s="109"/>
    </row>
    <row r="8" spans="1:13" ht="15.75" customHeight="1">
      <c r="A8" s="313" t="s">
        <v>47</v>
      </c>
      <c r="B8" s="313"/>
      <c r="C8" s="313"/>
      <c r="D8" s="313"/>
      <c r="E8" s="110"/>
      <c r="F8" s="110"/>
      <c r="G8" s="110"/>
      <c r="H8" s="383"/>
      <c r="I8" s="383"/>
      <c r="J8" s="383"/>
      <c r="K8" s="383"/>
      <c r="L8" s="111"/>
      <c r="M8" s="109"/>
    </row>
    <row r="9" spans="1:13" ht="15.75" customHeight="1">
      <c r="A9" s="350" t="s">
        <v>1041</v>
      </c>
      <c r="B9" s="350"/>
      <c r="C9" s="261"/>
      <c r="D9" s="386"/>
      <c r="E9" s="386"/>
      <c r="F9" s="386"/>
      <c r="G9" s="386"/>
      <c r="H9" s="386"/>
      <c r="I9" s="384" t="s">
        <v>6296</v>
      </c>
      <c r="J9" s="321"/>
      <c r="K9" s="322"/>
      <c r="L9" s="112"/>
      <c r="M9" s="113"/>
    </row>
    <row r="10" spans="1:13" ht="15.75" customHeight="1">
      <c r="A10" s="261"/>
      <c r="B10" s="261"/>
      <c r="C10" s="261"/>
      <c r="D10" s="387"/>
      <c r="E10" s="387"/>
      <c r="F10" s="387"/>
      <c r="G10" s="387"/>
      <c r="H10" s="386"/>
      <c r="I10" s="385"/>
      <c r="J10" s="323"/>
      <c r="K10" s="324"/>
      <c r="L10" s="112"/>
      <c r="M10" s="113"/>
    </row>
    <row r="11" spans="1:13" ht="15.75" customHeight="1">
      <c r="A11" s="329" t="s">
        <v>317</v>
      </c>
      <c r="B11" s="330"/>
      <c r="C11" s="330"/>
      <c r="D11" s="325"/>
      <c r="E11" s="326"/>
      <c r="F11" s="326"/>
      <c r="G11" s="331"/>
      <c r="H11" s="325"/>
      <c r="I11" s="326"/>
      <c r="J11" s="326"/>
      <c r="K11" s="326"/>
      <c r="L11" s="112"/>
      <c r="M11" s="113"/>
    </row>
    <row r="12" spans="1:13" ht="15.75" customHeight="1">
      <c r="A12" s="396" t="s">
        <v>6515</v>
      </c>
      <c r="B12" s="274"/>
      <c r="C12" s="334"/>
      <c r="D12" s="336"/>
      <c r="E12" s="230" t="s">
        <v>49</v>
      </c>
      <c r="F12" s="342"/>
      <c r="G12" s="343"/>
      <c r="H12" s="344"/>
      <c r="I12" s="231" t="s">
        <v>316</v>
      </c>
      <c r="J12" s="327"/>
      <c r="K12" s="328"/>
      <c r="L12" s="112"/>
      <c r="M12" s="113"/>
    </row>
    <row r="13" spans="1:13" ht="15.75" customHeight="1">
      <c r="A13" s="311" t="s">
        <v>6200</v>
      </c>
      <c r="B13" s="312"/>
      <c r="C13" s="477"/>
      <c r="D13" s="478"/>
      <c r="E13" s="478"/>
      <c r="F13" s="479"/>
      <c r="G13" s="480"/>
      <c r="H13" s="481"/>
      <c r="I13" s="481"/>
      <c r="J13" s="481"/>
      <c r="K13" s="482"/>
      <c r="L13" s="112"/>
      <c r="M13" s="113"/>
    </row>
    <row r="14" spans="1:13" ht="15.75" customHeight="1">
      <c r="A14" s="311" t="s">
        <v>6348</v>
      </c>
      <c r="B14" s="484"/>
      <c r="C14" s="306" t="s">
        <v>6344</v>
      </c>
      <c r="D14" s="308"/>
      <c r="E14" s="348"/>
      <c r="F14" s="348"/>
      <c r="G14" s="341" t="s">
        <v>6344</v>
      </c>
      <c r="H14" s="341"/>
      <c r="I14" s="341"/>
      <c r="J14" s="359"/>
      <c r="K14" s="360"/>
      <c r="L14" s="112"/>
      <c r="M14" s="113"/>
    </row>
    <row r="15" spans="1:13" ht="15.75" customHeight="1">
      <c r="A15" s="228"/>
      <c r="B15" s="252"/>
      <c r="C15" s="306" t="s">
        <v>1043</v>
      </c>
      <c r="D15" s="308"/>
      <c r="E15" s="361">
        <f>IF('zdroj dat'!$D$120="ANO",0,"")</f>
      </c>
      <c r="F15" s="361"/>
      <c r="G15" s="341" t="s">
        <v>1043</v>
      </c>
      <c r="H15" s="341"/>
      <c r="I15" s="341"/>
      <c r="J15" s="327">
        <f>IF('zdroj dat'!$D$120="ANO",0,"")</f>
      </c>
      <c r="K15" s="328"/>
      <c r="L15" s="112"/>
      <c r="M15" s="113"/>
    </row>
    <row r="16" spans="1:13" ht="15.75" customHeight="1">
      <c r="A16" s="229" t="s">
        <v>6297</v>
      </c>
      <c r="B16" s="334"/>
      <c r="C16" s="335"/>
      <c r="D16" s="336"/>
      <c r="E16" s="229" t="s">
        <v>310</v>
      </c>
      <c r="F16" s="114"/>
      <c r="G16" s="346"/>
      <c r="H16" s="347"/>
      <c r="I16" s="347"/>
      <c r="J16" s="347"/>
      <c r="K16" s="347"/>
      <c r="M16" s="113"/>
    </row>
    <row r="17" spans="1:13" s="117" customFormat="1" ht="12.75" customHeight="1">
      <c r="A17" s="362" t="s">
        <v>6316</v>
      </c>
      <c r="B17" s="363"/>
      <c r="C17" s="363"/>
      <c r="D17" s="363"/>
      <c r="E17" s="363"/>
      <c r="F17" s="364"/>
      <c r="G17" s="349"/>
      <c r="H17" s="337"/>
      <c r="I17" s="337"/>
      <c r="J17" s="337"/>
      <c r="K17" s="337"/>
      <c r="L17" s="115"/>
      <c r="M17" s="116"/>
    </row>
    <row r="18" spans="1:12" ht="12.75" customHeight="1">
      <c r="A18" s="353" t="s">
        <v>6349</v>
      </c>
      <c r="B18" s="354"/>
      <c r="C18" s="354"/>
      <c r="D18" s="354"/>
      <c r="E18" s="354"/>
      <c r="F18" s="355"/>
      <c r="G18" s="337"/>
      <c r="H18" s="337"/>
      <c r="I18" s="337"/>
      <c r="J18" s="337"/>
      <c r="K18" s="337"/>
      <c r="L18" s="115" t="b">
        <f ca="1">AND(INDIRECT(CONCATENATE("I","9"))="IČ",INDIRECT(CONCATENATE("A","18"))="1) Vyplňujte ANO - NE.")</f>
        <v>1</v>
      </c>
    </row>
    <row r="19" spans="1:13" ht="15.75" customHeight="1">
      <c r="A19" s="378" t="s">
        <v>6350</v>
      </c>
      <c r="B19" s="378"/>
      <c r="C19" s="378"/>
      <c r="D19" s="378"/>
      <c r="E19" s="378"/>
      <c r="F19" s="378"/>
      <c r="L19" s="115"/>
      <c r="M19" s="113"/>
    </row>
    <row r="20" spans="1:13" ht="27" customHeight="1">
      <c r="A20" s="388"/>
      <c r="B20" s="389"/>
      <c r="C20" s="389"/>
      <c r="D20" s="389"/>
      <c r="E20" s="390"/>
      <c r="F20" s="350" t="str">
        <f>CONCATENATE("Stav k 31.12.",'zdroj dat'!B2)</f>
        <v>Stav k 31.12.2019</v>
      </c>
      <c r="G20" s="350"/>
      <c r="H20" s="311" t="str">
        <f>CONCATENATE("Počet zaměstnanců v přepočt. počtu (FTE) k 31.12.",'zdroj dat'!B2,"*")</f>
        <v>Počet zaměstnanců v přepočt. počtu (FTE) k 31.12.2019*</v>
      </c>
      <c r="I20" s="312"/>
      <c r="J20" s="329" t="str">
        <f>CONCATENATE("Předpokládaný stav k 31.12.",'zdroj dat'!B4)</f>
        <v>Předpokládaný stav k 31.12.2020</v>
      </c>
      <c r="K20" s="330"/>
      <c r="L20" s="112"/>
      <c r="M20" s="113"/>
    </row>
    <row r="21" spans="1:13" ht="45.75" customHeight="1">
      <c r="A21" s="356"/>
      <c r="B21" s="357"/>
      <c r="C21" s="357"/>
      <c r="D21" s="357"/>
      <c r="E21" s="358"/>
      <c r="F21" s="350"/>
      <c r="G21" s="350"/>
      <c r="H21" s="351"/>
      <c r="I21" s="352"/>
      <c r="J21" s="376" t="str">
        <f>IF(L21="ANO","  x     Změny počtu
        zaměstnanců
       neočekáváme.","         Změny počtu
        zaměstnanců
       neočekáváme.")</f>
        <v>         Změny počtu
        zaměstnanců
       neočekáváme.</v>
      </c>
      <c r="K21" s="377"/>
      <c r="L21" s="112" t="str">
        <f>'zdroj dat'!D113</f>
        <v>NE</v>
      </c>
      <c r="M21" s="113"/>
    </row>
    <row r="22" spans="1:13" ht="15" customHeight="1">
      <c r="A22" s="430" t="s">
        <v>6323</v>
      </c>
      <c r="B22" s="431"/>
      <c r="C22" s="431"/>
      <c r="D22" s="431"/>
      <c r="E22" s="431"/>
      <c r="F22" s="296">
        <f>IF('zdroj dat'!$D$120="ANO",0,"")</f>
      </c>
      <c r="G22" s="297"/>
      <c r="H22" s="296">
        <f>IF('zdroj dat'!$D$120="ANO",0,"")</f>
      </c>
      <c r="I22" s="297"/>
      <c r="J22" s="304">
        <f>IF('zdroj dat'!$D$113="ANO",dotazník!F22,IF('zdroj dat'!$D$120="ANO",F22,""))</f>
      </c>
      <c r="K22" s="305"/>
      <c r="L22" s="112"/>
      <c r="M22" s="113"/>
    </row>
    <row r="23" spans="1:13" ht="15" customHeight="1">
      <c r="A23" s="432" t="str">
        <f>CONCATENATE("Celkem za subjekt v ",'zdroj dat'!A6)</f>
        <v>Celkem za subjekt v Jihomoravském kraji</v>
      </c>
      <c r="B23" s="433"/>
      <c r="C23" s="433"/>
      <c r="D23" s="284" t="s">
        <v>6351</v>
      </c>
      <c r="E23" s="285"/>
      <c r="F23" s="296">
        <f>IF('zdroj dat'!$D$120="ANO",0,"")</f>
      </c>
      <c r="G23" s="297"/>
      <c r="H23" s="296">
        <f>IF('zdroj dat'!$D$120="ANO",0,"")</f>
      </c>
      <c r="I23" s="297"/>
      <c r="J23" s="304">
        <f>IF('zdroj dat'!$D$113="ANO",dotazník!F23,IF('zdroj dat'!$D$120="ANO",F23,""))</f>
      </c>
      <c r="K23" s="305"/>
      <c r="L23" s="112"/>
      <c r="M23" s="113"/>
    </row>
    <row r="24" spans="1:13" ht="15" customHeight="1">
      <c r="A24" s="232" t="s">
        <v>1045</v>
      </c>
      <c r="B24" s="286"/>
      <c r="C24" s="287"/>
      <c r="D24" s="288"/>
      <c r="E24" s="289"/>
      <c r="F24" s="296">
        <f>IF('zdroj dat'!$D$120="ANO",0,"")</f>
      </c>
      <c r="G24" s="297"/>
      <c r="H24" s="296">
        <f>IF('zdroj dat'!$D$120="ANO",0,"")</f>
      </c>
      <c r="I24" s="297"/>
      <c r="J24" s="304">
        <f>IF('zdroj dat'!$D$113="ANO",dotazník!F24,IF('zdroj dat'!$D$120="ANO",F24,""))</f>
      </c>
      <c r="K24" s="305"/>
      <c r="L24" s="112"/>
      <c r="M24" s="113"/>
    </row>
    <row r="25" spans="1:13" ht="15" customHeight="1">
      <c r="A25" s="233" t="s">
        <v>1044</v>
      </c>
      <c r="B25" s="300"/>
      <c r="C25" s="287"/>
      <c r="D25" s="290"/>
      <c r="E25" s="291"/>
      <c r="F25" s="296"/>
      <c r="G25" s="297"/>
      <c r="H25" s="309">
        <f>IF('zdroj dat'!B69=TRUE,'zdroj dat'!C69,"")</f>
      </c>
      <c r="I25" s="310"/>
      <c r="J25" s="310"/>
      <c r="K25" s="310"/>
      <c r="L25" s="112"/>
      <c r="M25" s="113"/>
    </row>
    <row r="26" spans="1:13" ht="15" customHeight="1">
      <c r="A26" s="233" t="s">
        <v>1044</v>
      </c>
      <c r="B26" s="300"/>
      <c r="C26" s="287"/>
      <c r="D26" s="290"/>
      <c r="E26" s="291"/>
      <c r="F26" s="296"/>
      <c r="G26" s="297"/>
      <c r="H26" s="302">
        <f>IF('zdroj dat'!B70=TRUE,'zdroj dat'!C70,"")</f>
      </c>
      <c r="I26" s="303"/>
      <c r="J26" s="303"/>
      <c r="K26" s="303"/>
      <c r="L26" s="112"/>
      <c r="M26" s="113"/>
    </row>
    <row r="27" spans="1:13" ht="15" customHeight="1">
      <c r="A27" s="233" t="s">
        <v>1044</v>
      </c>
      <c r="B27" s="286"/>
      <c r="C27" s="287"/>
      <c r="D27" s="290"/>
      <c r="E27" s="291"/>
      <c r="F27" s="296"/>
      <c r="G27" s="297"/>
      <c r="H27" s="302">
        <f>IF('zdroj dat'!B71=TRUE,'zdroj dat'!C71,"")</f>
      </c>
      <c r="I27" s="303"/>
      <c r="J27" s="303"/>
      <c r="K27" s="303"/>
      <c r="L27" s="112"/>
      <c r="M27" s="113"/>
    </row>
    <row r="28" spans="1:13" ht="15" customHeight="1" thickBot="1">
      <c r="A28" s="234" t="s">
        <v>1044</v>
      </c>
      <c r="B28" s="294"/>
      <c r="C28" s="295"/>
      <c r="D28" s="292"/>
      <c r="E28" s="293"/>
      <c r="F28" s="298"/>
      <c r="G28" s="299"/>
      <c r="H28" s="302">
        <f>IF('zdroj dat'!B72=TRUE,'zdroj dat'!C72,"")</f>
      </c>
      <c r="I28" s="303"/>
      <c r="J28" s="303"/>
      <c r="K28" s="303"/>
      <c r="L28" s="112"/>
      <c r="M28" s="113"/>
    </row>
    <row r="29" spans="1:13" ht="15" customHeight="1">
      <c r="A29" s="332" t="str">
        <f>CONCATENATE("pracovníků v okrese ",B24)</f>
        <v>pracovníků v okrese </v>
      </c>
      <c r="B29" s="333"/>
      <c r="C29" s="333"/>
      <c r="D29" s="333"/>
      <c r="E29" s="235" t="s">
        <v>0</v>
      </c>
      <c r="F29" s="296">
        <f>IF('zdroj dat'!$D$120="ANO",0,"")</f>
      </c>
      <c r="G29" s="297"/>
      <c r="H29" s="436">
        <f>IF('zdroj dat'!B68=TRUE,'zdroj dat'!C68,"")</f>
      </c>
      <c r="I29" s="437"/>
      <c r="J29" s="437"/>
      <c r="K29" s="437"/>
      <c r="L29" s="112"/>
      <c r="M29" s="113"/>
    </row>
    <row r="30" spans="1:13" ht="15" customHeight="1">
      <c r="A30" s="451" t="s">
        <v>1</v>
      </c>
      <c r="B30" s="452"/>
      <c r="C30" s="452"/>
      <c r="D30" s="452"/>
      <c r="E30" s="452"/>
      <c r="F30" s="296">
        <f>IF('zdroj dat'!$D$120="ANO",0,"")</f>
      </c>
      <c r="G30" s="297"/>
      <c r="H30" s="436"/>
      <c r="I30" s="437"/>
      <c r="J30" s="437"/>
      <c r="K30" s="437"/>
      <c r="L30" s="112"/>
      <c r="M30" s="113"/>
    </row>
    <row r="31" spans="1:13" ht="15" customHeight="1">
      <c r="A31" s="430" t="s">
        <v>3</v>
      </c>
      <c r="B31" s="431"/>
      <c r="C31" s="431"/>
      <c r="D31" s="431"/>
      <c r="E31" s="431"/>
      <c r="F31" s="296">
        <f>IF('zdroj dat'!$D$120="ANO",0,"")</f>
      </c>
      <c r="G31" s="297"/>
      <c r="H31" s="436">
        <f>IF('zdroj dat'!B73=TRUE,'zdroj dat'!C73,"")</f>
      </c>
      <c r="I31" s="437"/>
      <c r="J31" s="437"/>
      <c r="K31" s="437"/>
      <c r="L31" s="112"/>
      <c r="M31" s="113"/>
    </row>
    <row r="32" spans="1:13" ht="15" customHeight="1">
      <c r="A32" s="453" t="s">
        <v>6511</v>
      </c>
      <c r="B32" s="454"/>
      <c r="C32" s="454"/>
      <c r="D32" s="454"/>
      <c r="E32" s="455"/>
      <c r="F32" s="296">
        <f>IF('zdroj dat'!$D$120="ANO",0,"")</f>
      </c>
      <c r="G32" s="297"/>
      <c r="H32" s="436"/>
      <c r="I32" s="437"/>
      <c r="J32" s="437"/>
      <c r="K32" s="437"/>
      <c r="L32" s="112"/>
      <c r="M32" s="113"/>
    </row>
    <row r="33" spans="1:13" ht="15" customHeight="1">
      <c r="A33" s="430" t="s">
        <v>4</v>
      </c>
      <c r="B33" s="431"/>
      <c r="C33" s="431"/>
      <c r="D33" s="431"/>
      <c r="E33" s="431"/>
      <c r="F33" s="296">
        <f>IF('zdroj dat'!$D$120="ANO",0,"")</f>
      </c>
      <c r="G33" s="297"/>
      <c r="H33" s="436">
        <f>IF('zdroj dat'!B74=TRUE,'zdroj dat'!C74,"")</f>
      </c>
      <c r="I33" s="437"/>
      <c r="J33" s="437"/>
      <c r="K33" s="437"/>
      <c r="L33" s="112"/>
      <c r="M33" s="113"/>
    </row>
    <row r="34" spans="1:13" ht="15" customHeight="1">
      <c r="A34" s="440" t="s">
        <v>5</v>
      </c>
      <c r="B34" s="441"/>
      <c r="C34" s="441"/>
      <c r="D34" s="441"/>
      <c r="E34" s="441"/>
      <c r="F34" s="296">
        <f>IF('zdroj dat'!$D$120="ANO",0,"")</f>
      </c>
      <c r="G34" s="297"/>
      <c r="H34" s="436"/>
      <c r="I34" s="437"/>
      <c r="J34" s="437"/>
      <c r="K34" s="437"/>
      <c r="L34" s="112"/>
      <c r="M34" s="113"/>
    </row>
    <row r="35" spans="1:13" ht="15" customHeight="1">
      <c r="A35" s="430" t="s">
        <v>19</v>
      </c>
      <c r="B35" s="431"/>
      <c r="C35" s="431"/>
      <c r="D35" s="431"/>
      <c r="E35" s="431"/>
      <c r="F35" s="296">
        <f>IF('zdroj dat'!$D$120="ANO",0,"")</f>
      </c>
      <c r="G35" s="297"/>
      <c r="H35" s="447"/>
      <c r="I35" s="448"/>
      <c r="J35" s="448"/>
      <c r="K35" s="448"/>
      <c r="L35" s="112"/>
      <c r="M35" s="113"/>
    </row>
    <row r="36" spans="1:13" ht="15" customHeight="1">
      <c r="A36" s="236" t="s">
        <v>51</v>
      </c>
      <c r="B36" s="237"/>
      <c r="C36" s="238"/>
      <c r="D36" s="238"/>
      <c r="E36" s="239"/>
      <c r="F36" s="296">
        <f>IF('zdroj dat'!$D$120="ANO",0,"")</f>
      </c>
      <c r="G36" s="297"/>
      <c r="H36" s="447"/>
      <c r="I36" s="448"/>
      <c r="J36" s="448"/>
      <c r="K36" s="448"/>
      <c r="L36" s="112"/>
      <c r="M36" s="113"/>
    </row>
    <row r="37" spans="1:13" ht="15" customHeight="1">
      <c r="A37" s="430" t="s">
        <v>20</v>
      </c>
      <c r="B37" s="431"/>
      <c r="C37" s="431"/>
      <c r="D37" s="431"/>
      <c r="E37" s="431"/>
      <c r="F37" s="296">
        <f>IF('zdroj dat'!$D$120="ANO",0,"")</f>
      </c>
      <c r="G37" s="297"/>
      <c r="H37" s="447"/>
      <c r="I37" s="448"/>
      <c r="J37" s="448"/>
      <c r="K37" s="448"/>
      <c r="L37" s="112"/>
      <c r="M37" s="113"/>
    </row>
    <row r="38" spans="1:13" ht="15" customHeight="1">
      <c r="A38" s="457" t="s">
        <v>52</v>
      </c>
      <c r="B38" s="458"/>
      <c r="C38" s="458"/>
      <c r="D38" s="458"/>
      <c r="E38" s="458"/>
      <c r="F38" s="434"/>
      <c r="G38" s="435"/>
      <c r="H38" s="445"/>
      <c r="I38" s="446"/>
      <c r="J38" s="446"/>
      <c r="K38" s="446"/>
      <c r="L38" s="112" t="b">
        <f ca="1">AND(INDIRECT(CONCATENATE("A","22"))="Celkem za Českou republiku",INDIRECT(CONCATENATE("A","38"))="nejčastější státní příslušnost cizinců (mimo Slovenska)")</f>
        <v>1</v>
      </c>
      <c r="M38" s="113"/>
    </row>
    <row r="39" spans="1:13" ht="12.75" customHeight="1">
      <c r="A39" s="438" t="s">
        <v>6352</v>
      </c>
      <c r="B39" s="439"/>
      <c r="C39" s="439"/>
      <c r="D39" s="439"/>
      <c r="E39" s="439"/>
      <c r="F39" s="439"/>
      <c r="G39" s="439"/>
      <c r="H39" s="439"/>
      <c r="I39" s="439"/>
      <c r="J39" s="439"/>
      <c r="K39" s="439"/>
      <c r="L39" s="112"/>
      <c r="M39" s="113"/>
    </row>
    <row r="40" spans="1:13" ht="23.25" customHeight="1">
      <c r="A40" s="281" t="str">
        <f>CONCATENATE("3) ",'zdroj dat'!A4," tvoří okresy ",VLOOKUP('zdroj dat'!A2,'zdroj dat'!F1:P15,11,FALSE),". Pokud máte pracoviště ve více okresech kraje, vyplňte prosím dotazník za každý okres samostatně.")</f>
        <v>3) Jihomoravský kraj tvoří okresy Blansko, Brno-město, Brno-venkov, Břeclav, Hodonín, Vyškov a Znojmo. Pokud máte pracoviště ve více okresech kraje, vyplňte prosím dotazník za každý okres samostatně.</v>
      </c>
      <c r="B40" s="282"/>
      <c r="C40" s="282"/>
      <c r="D40" s="282"/>
      <c r="E40" s="282"/>
      <c r="F40" s="282"/>
      <c r="G40" s="282"/>
      <c r="H40" s="282"/>
      <c r="I40" s="282"/>
      <c r="J40" s="282"/>
      <c r="K40" s="282"/>
      <c r="L40" s="118"/>
      <c r="M40" s="119"/>
    </row>
    <row r="41" spans="1:13" ht="12.75" customHeight="1">
      <c r="A41" s="281" t="s">
        <v>6514</v>
      </c>
      <c r="B41" s="282"/>
      <c r="C41" s="282"/>
      <c r="D41" s="282"/>
      <c r="E41" s="282"/>
      <c r="F41" s="282"/>
      <c r="G41" s="282"/>
      <c r="H41" s="282"/>
      <c r="I41" s="282"/>
      <c r="J41" s="282"/>
      <c r="K41" s="283"/>
      <c r="L41" s="253"/>
      <c r="M41" s="119"/>
    </row>
    <row r="42" spans="1:13" ht="15.75" customHeight="1">
      <c r="A42" s="450" t="s">
        <v>48</v>
      </c>
      <c r="B42" s="450"/>
      <c r="C42" s="450"/>
      <c r="D42" s="450"/>
      <c r="E42" s="450"/>
      <c r="F42" s="450"/>
      <c r="G42" s="450"/>
      <c r="H42" s="450"/>
      <c r="I42" s="450"/>
      <c r="J42" s="450"/>
      <c r="K42" s="104"/>
      <c r="L42" s="115"/>
      <c r="M42" s="113"/>
    </row>
    <row r="43" spans="1:13" ht="12.75" customHeight="1">
      <c r="A43" s="456" t="str">
        <f>IF(L43="ANO"," x     Pracovníky na zkrácený úvazek nezaměstnáváme.","        Pracovníky na zkrácený úvazek nezaměstnáváme.")</f>
        <v>        Pracovníky na zkrácený úvazek nezaměstnáváme.</v>
      </c>
      <c r="B43" s="456"/>
      <c r="C43" s="456"/>
      <c r="D43" s="456"/>
      <c r="E43" s="259">
        <f>IF('zdroj dat'!B78=TRUE,'zdroj dat'!C78,"")</f>
      </c>
      <c r="F43" s="259"/>
      <c r="G43" s="259"/>
      <c r="H43" s="259"/>
      <c r="I43" s="259"/>
      <c r="J43" s="259"/>
      <c r="K43" s="259"/>
      <c r="L43" s="115" t="str">
        <f>'zdroj dat'!D114</f>
        <v>NE</v>
      </c>
      <c r="M43" s="113"/>
    </row>
    <row r="44" spans="1:13" ht="15.75" customHeight="1">
      <c r="A44" s="240" t="s">
        <v>7</v>
      </c>
      <c r="B44" s="114">
        <f>IF('zdroj dat'!$D$114="ANO",0,IF('zdroj dat'!$D$120="ANO",0,""))</f>
      </c>
      <c r="C44" s="459" t="s">
        <v>6</v>
      </c>
      <c r="D44" s="459"/>
      <c r="E44" s="114">
        <f>IF('zdroj dat'!$D$114="ANO",0,IF('zdroj dat'!$D$120="ANO",0,""))</f>
      </c>
      <c r="F44" s="121"/>
      <c r="G44" s="121"/>
      <c r="H44" s="121"/>
      <c r="I44" s="121"/>
      <c r="J44" s="121"/>
      <c r="K44" s="121"/>
      <c r="L44" s="115"/>
      <c r="M44" s="122"/>
    </row>
    <row r="45" spans="1:13" ht="15" customHeight="1">
      <c r="A45" s="257" t="s">
        <v>6353</v>
      </c>
      <c r="B45" s="257"/>
      <c r="C45" s="257"/>
      <c r="D45" s="257"/>
      <c r="E45" s="257"/>
      <c r="F45" s="257"/>
      <c r="G45" s="257"/>
      <c r="H45" s="257"/>
      <c r="I45" s="257"/>
      <c r="J45" s="257"/>
      <c r="K45" s="257"/>
      <c r="L45" s="115"/>
      <c r="M45" s="113"/>
    </row>
    <row r="46" spans="1:13" ht="14.25" customHeight="1">
      <c r="A46" s="257" t="str">
        <f>CONCATENATE("V OKRESE ",UPPER(B24))</f>
        <v>V OKRESE </v>
      </c>
      <c r="B46" s="257"/>
      <c r="C46" s="257"/>
      <c r="D46" s="257"/>
      <c r="E46" s="257"/>
      <c r="F46" s="449">
        <f>IF('zdroj dat'!B79=TRUE,'zdroj dat'!C79,"")</f>
      </c>
      <c r="G46" s="449"/>
      <c r="H46" s="449"/>
      <c r="I46" s="449"/>
      <c r="J46" s="449"/>
      <c r="K46" s="449"/>
      <c r="L46" s="115"/>
      <c r="M46" s="113"/>
    </row>
    <row r="47" spans="1:13" s="117" customFormat="1" ht="12.75" customHeight="1">
      <c r="A47" s="368" t="str">
        <f>IF(L47="ANO"," x     Služeb agentur práce nevyužíváme a ani je výhledově neplánujeme.","        Služeb agentur práce nevyužíváme a ani je výhledově neplánujeme.")</f>
        <v>        Služeb agentur práce nevyužíváme a ani je výhledově neplánujeme.</v>
      </c>
      <c r="B47" s="368"/>
      <c r="C47" s="368"/>
      <c r="D47" s="368"/>
      <c r="E47" s="368"/>
      <c r="F47" s="449"/>
      <c r="G47" s="449"/>
      <c r="H47" s="449"/>
      <c r="I47" s="449"/>
      <c r="J47" s="449"/>
      <c r="K47" s="449"/>
      <c r="L47" s="115" t="str">
        <f>'zdroj dat'!D115</f>
        <v>NE</v>
      </c>
      <c r="M47" s="116"/>
    </row>
    <row r="48" spans="1:13" ht="27" customHeight="1">
      <c r="A48" s="261" t="s">
        <v>6343</v>
      </c>
      <c r="B48" s="261"/>
      <c r="C48" s="444" t="s">
        <v>6499</v>
      </c>
      <c r="D48" s="261"/>
      <c r="E48" s="261"/>
      <c r="F48" s="463" t="s">
        <v>6492</v>
      </c>
      <c r="G48" s="350"/>
      <c r="H48" s="444" t="s">
        <v>6493</v>
      </c>
      <c r="I48" s="261"/>
      <c r="J48" s="241" t="str">
        <f>CONCATENATE("Stav k 31.12.",'zdroj dat'!B2)</f>
        <v>Stav k 31.12.2019</v>
      </c>
      <c r="K48" s="241" t="str">
        <f>CONCATENATE("Výhled na rok ",'zdroj dat'!B4)</f>
        <v>Výhled na rok 2020</v>
      </c>
      <c r="L48" s="112"/>
      <c r="M48" s="113"/>
    </row>
    <row r="49" spans="1:13" ht="15" customHeight="1">
      <c r="A49" s="443">
        <f>IF('zdroj dat'!$D$115="ANO","Nevyužíváme.","")</f>
      </c>
      <c r="B49" s="443"/>
      <c r="C49" s="466"/>
      <c r="D49" s="466"/>
      <c r="E49" s="466"/>
      <c r="F49" s="361"/>
      <c r="G49" s="361"/>
      <c r="H49" s="275"/>
      <c r="I49" s="275"/>
      <c r="J49" s="161">
        <f>IF('zdroj dat'!$D$115="ANO",0,IF('zdroj dat'!$D$120="ANO",0,""))</f>
      </c>
      <c r="K49" s="161">
        <f>IF('zdroj dat'!$D$115="ANO",0,IF('zdroj dat'!$D$120="ANO",0,""))</f>
      </c>
      <c r="L49" s="112"/>
      <c r="M49" s="113"/>
    </row>
    <row r="50" spans="1:13" ht="15" customHeight="1">
      <c r="A50" s="443">
        <f>IF('zdroj dat'!$D$115="ANO","Nevyužíváme.","")</f>
      </c>
      <c r="B50" s="443"/>
      <c r="C50" s="466"/>
      <c r="D50" s="466"/>
      <c r="E50" s="466"/>
      <c r="F50" s="361"/>
      <c r="G50" s="361"/>
      <c r="H50" s="275"/>
      <c r="I50" s="275"/>
      <c r="J50" s="161">
        <f>IF('zdroj dat'!$D$115="ANO",0,IF('zdroj dat'!$D$120="ANO",0,""))</f>
      </c>
      <c r="K50" s="161">
        <f>IF('zdroj dat'!$D$115="ANO",0,IF('zdroj dat'!$D$120="ANO",0,""))</f>
      </c>
      <c r="L50" s="112"/>
      <c r="M50" s="113"/>
    </row>
    <row r="51" spans="1:13" ht="15" customHeight="1">
      <c r="A51" s="443">
        <f>IF('zdroj dat'!$D$115="ANO","Nevyužíváme.","")</f>
      </c>
      <c r="B51" s="443"/>
      <c r="C51" s="466"/>
      <c r="D51" s="466"/>
      <c r="E51" s="466"/>
      <c r="F51" s="361"/>
      <c r="G51" s="361"/>
      <c r="H51" s="275"/>
      <c r="I51" s="275"/>
      <c r="J51" s="161">
        <f>IF('zdroj dat'!$D$115="ANO",0,IF('zdroj dat'!$D$120="ANO",0,""))</f>
      </c>
      <c r="K51" s="161">
        <f>IF('zdroj dat'!$D$115="ANO",0,IF('zdroj dat'!$D$120="ANO",0,""))</f>
      </c>
      <c r="L51" s="112"/>
      <c r="M51" s="113"/>
    </row>
    <row r="52" spans="1:13" ht="15" customHeight="1">
      <c r="A52" s="443">
        <f>IF('zdroj dat'!$D$115="ANO","Nevyužíváme.","")</f>
      </c>
      <c r="B52" s="443"/>
      <c r="C52" s="466"/>
      <c r="D52" s="466"/>
      <c r="E52" s="466"/>
      <c r="F52" s="361"/>
      <c r="G52" s="361"/>
      <c r="H52" s="275"/>
      <c r="I52" s="275"/>
      <c r="J52" s="161">
        <f>IF('zdroj dat'!$D$115="ANO",0,IF('zdroj dat'!$D$120="ANO",0,""))</f>
      </c>
      <c r="K52" s="161">
        <f>IF('zdroj dat'!$D$115="ANO",0,IF('zdroj dat'!$D$120="ANO",0,""))</f>
      </c>
      <c r="L52" s="108"/>
      <c r="M52" s="113"/>
    </row>
    <row r="53" spans="1:13" ht="15" customHeight="1">
      <c r="A53" s="464" t="s">
        <v>6321</v>
      </c>
      <c r="B53" s="464"/>
      <c r="C53" s="464"/>
      <c r="D53" s="464"/>
      <c r="E53" s="464"/>
      <c r="F53" s="464"/>
      <c r="G53" s="464"/>
      <c r="H53" s="464"/>
      <c r="I53" s="464"/>
      <c r="J53" s="161">
        <f>IF('zdroj dat'!$D$115="ANO",0,IF('zdroj dat'!$D$120="ANO",0,""))</f>
      </c>
      <c r="K53" s="161">
        <f>IF('zdroj dat'!$D$115="ANO",0,IF('zdroj dat'!$D$120="ANO",0,""))</f>
      </c>
      <c r="L53" s="112" t="b">
        <f ca="1">AND(INDIRECT(CONCATENATE("A","47"))="Nejčastější profese",INDIRECT(CONCATENATE("A","52"))="Celkový počet agenturních pracovníků (včetně případně dalších, výše neuvedených, profesí):")</f>
        <v>0</v>
      </c>
      <c r="M53" s="113"/>
    </row>
    <row r="54" spans="1:13" ht="12.75" customHeight="1">
      <c r="A54" s="408" t="s">
        <v>6500</v>
      </c>
      <c r="B54" s="409"/>
      <c r="C54" s="409"/>
      <c r="D54" s="409"/>
      <c r="E54" s="409"/>
      <c r="F54" s="409"/>
      <c r="G54" s="409"/>
      <c r="H54" s="409"/>
      <c r="I54" s="409"/>
      <c r="J54" s="409"/>
      <c r="K54" s="410"/>
      <c r="L54" s="112"/>
      <c r="M54" s="113"/>
    </row>
    <row r="55" spans="1:13" ht="12.75" customHeight="1">
      <c r="A55" s="411"/>
      <c r="B55" s="412"/>
      <c r="C55" s="412"/>
      <c r="D55" s="412"/>
      <c r="E55" s="412"/>
      <c r="F55" s="412"/>
      <c r="G55" s="412"/>
      <c r="H55" s="412"/>
      <c r="I55" s="412"/>
      <c r="J55" s="412"/>
      <c r="K55" s="413"/>
      <c r="L55" s="112"/>
      <c r="M55" s="113"/>
    </row>
    <row r="56" spans="1:13" ht="12.75" customHeight="1">
      <c r="A56" s="420" t="s">
        <v>6512</v>
      </c>
      <c r="B56" s="421"/>
      <c r="C56" s="421"/>
      <c r="D56" s="421"/>
      <c r="E56" s="421"/>
      <c r="F56" s="421"/>
      <c r="G56" s="421"/>
      <c r="H56" s="421"/>
      <c r="I56" s="421"/>
      <c r="J56" s="421"/>
      <c r="K56" s="421"/>
      <c r="L56" s="112"/>
      <c r="M56" s="113"/>
    </row>
    <row r="57" spans="1:13" ht="12.75" customHeight="1">
      <c r="A57" s="419"/>
      <c r="B57" s="419"/>
      <c r="C57" s="419"/>
      <c r="D57" s="419"/>
      <c r="E57" s="419"/>
      <c r="F57" s="419"/>
      <c r="G57" s="419"/>
      <c r="H57" s="419"/>
      <c r="I57" s="419"/>
      <c r="J57" s="419"/>
      <c r="K57" s="419"/>
      <c r="L57" s="115"/>
      <c r="M57" s="113"/>
    </row>
    <row r="58" spans="1:13" ht="2.25" customHeight="1" hidden="1">
      <c r="A58" s="123"/>
      <c r="B58" s="123"/>
      <c r="C58" s="124"/>
      <c r="D58" s="124"/>
      <c r="E58" s="124"/>
      <c r="F58" s="124"/>
      <c r="G58" s="124"/>
      <c r="H58" s="124"/>
      <c r="I58" s="124"/>
      <c r="J58" s="124"/>
      <c r="L58" s="111"/>
      <c r="M58" s="109"/>
    </row>
    <row r="59" spans="1:13" ht="14.25" customHeight="1">
      <c r="A59" s="465" t="str">
        <f>CONCATENATE("5. STRUKTURA PRACOVNÍKŮ ZAMĚSTNAVATELE V OKRESE ",UPPER(B24)," PODLE NEJVYŠŠÍHO STUPNĚ VZDĚLÁNÍ K 31.12.",'zdroj dat'!B2)</f>
        <v>5. STRUKTURA PRACOVNÍKŮ ZAMĚSTNAVATELE V OKRESE  PODLE NEJVYŠŠÍHO STUPNĚ VZDĚLÁNÍ K 31.12.2019</v>
      </c>
      <c r="B59" s="465"/>
      <c r="C59" s="465"/>
      <c r="D59" s="465"/>
      <c r="E59" s="465"/>
      <c r="F59" s="465"/>
      <c r="G59" s="465"/>
      <c r="H59" s="465"/>
      <c r="I59" s="465"/>
      <c r="J59" s="465"/>
      <c r="K59" s="125" t="s">
        <v>6198</v>
      </c>
      <c r="L59" s="111"/>
      <c r="M59" s="109"/>
    </row>
    <row r="60" spans="1:13" ht="15" customHeight="1">
      <c r="A60" s="375" t="s">
        <v>8</v>
      </c>
      <c r="B60" s="405"/>
      <c r="C60" s="405"/>
      <c r="D60" s="406"/>
      <c r="E60" s="126" t="s">
        <v>0</v>
      </c>
      <c r="F60" s="126" t="s">
        <v>9</v>
      </c>
      <c r="G60" s="126" t="s">
        <v>1039</v>
      </c>
      <c r="H60" s="104"/>
      <c r="I60" s="104"/>
      <c r="J60" s="104"/>
      <c r="K60" s="104"/>
      <c r="L60" s="111"/>
      <c r="M60" s="109"/>
    </row>
    <row r="61" spans="1:13" ht="15" customHeight="1">
      <c r="A61" s="306" t="s">
        <v>10</v>
      </c>
      <c r="B61" s="307"/>
      <c r="C61" s="307"/>
      <c r="D61" s="308"/>
      <c r="E61" s="127">
        <f>IF('zdroj dat'!$D$120="ANO",0,"")</f>
      </c>
      <c r="F61" s="127">
        <f>IF('zdroj dat'!$D$120="ANO",0,"")</f>
      </c>
      <c r="G61" s="128">
        <f aca="true" t="shared" si="0" ref="G61:G66">IF(SUM(E61:F61)=0,"",SUM(E61:F61))</f>
      </c>
      <c r="H61" s="104"/>
      <c r="I61" s="104"/>
      <c r="J61" s="104"/>
      <c r="K61" s="104"/>
      <c r="L61" s="111"/>
      <c r="M61" s="109"/>
    </row>
    <row r="62" spans="1:13" ht="15" customHeight="1">
      <c r="A62" s="306" t="s">
        <v>11</v>
      </c>
      <c r="B62" s="307"/>
      <c r="C62" s="307"/>
      <c r="D62" s="308"/>
      <c r="E62" s="127">
        <f>IF('zdroj dat'!$D$120="ANO",0,"")</f>
      </c>
      <c r="F62" s="127">
        <f>IF('zdroj dat'!$D$120="ANO",0,"")</f>
      </c>
      <c r="G62" s="128">
        <f t="shared" si="0"/>
      </c>
      <c r="H62" s="104"/>
      <c r="I62" s="104"/>
      <c r="J62" s="104"/>
      <c r="K62" s="104"/>
      <c r="L62" s="111"/>
      <c r="M62" s="109"/>
    </row>
    <row r="63" spans="1:13" ht="15" customHeight="1">
      <c r="A63" s="306" t="s">
        <v>12</v>
      </c>
      <c r="B63" s="307"/>
      <c r="C63" s="307"/>
      <c r="D63" s="308"/>
      <c r="E63" s="127">
        <f>IF('zdroj dat'!$D$120="ANO",0,"")</f>
      </c>
      <c r="F63" s="127">
        <f>IF('zdroj dat'!$D$120="ANO",0,"")</f>
      </c>
      <c r="G63" s="128">
        <f t="shared" si="0"/>
      </c>
      <c r="H63" s="104"/>
      <c r="I63" s="104"/>
      <c r="J63" s="104"/>
      <c r="K63" s="104"/>
      <c r="L63" s="111"/>
      <c r="M63" s="109"/>
    </row>
    <row r="64" spans="1:13" ht="15" customHeight="1">
      <c r="A64" s="306" t="s">
        <v>13</v>
      </c>
      <c r="B64" s="307"/>
      <c r="C64" s="307"/>
      <c r="D64" s="308"/>
      <c r="E64" s="127">
        <f>IF('zdroj dat'!$D$120="ANO",0,"")</f>
      </c>
      <c r="F64" s="127">
        <f>IF('zdroj dat'!$D$120="ANO",0,"")</f>
      </c>
      <c r="G64" s="128">
        <f t="shared" si="0"/>
      </c>
      <c r="H64" s="104"/>
      <c r="I64" s="104"/>
      <c r="J64" s="104"/>
      <c r="K64" s="104"/>
      <c r="L64" s="111"/>
      <c r="M64" s="109"/>
    </row>
    <row r="65" spans="1:13" ht="15" customHeight="1">
      <c r="A65" s="306" t="s">
        <v>14</v>
      </c>
      <c r="B65" s="307"/>
      <c r="C65" s="307"/>
      <c r="D65" s="308"/>
      <c r="E65" s="127">
        <f>IF('zdroj dat'!$D$120="ANO",0,"")</f>
      </c>
      <c r="F65" s="127">
        <f>IF('zdroj dat'!$D$120="ANO",0,"")</f>
      </c>
      <c r="G65" s="128">
        <f t="shared" si="0"/>
      </c>
      <c r="H65" s="104"/>
      <c r="I65" s="104"/>
      <c r="J65" s="104"/>
      <c r="K65" s="104"/>
      <c r="L65" s="111"/>
      <c r="M65" s="109"/>
    </row>
    <row r="66" spans="1:13" ht="15" customHeight="1">
      <c r="A66" s="306" t="s">
        <v>15</v>
      </c>
      <c r="B66" s="307"/>
      <c r="C66" s="307"/>
      <c r="D66" s="308"/>
      <c r="E66" s="127">
        <f>IF('zdroj dat'!$D$120="ANO",0,"")</f>
      </c>
      <c r="F66" s="127">
        <f>IF('zdroj dat'!$D$120="ANO",0,"")</f>
      </c>
      <c r="G66" s="128">
        <f t="shared" si="0"/>
      </c>
      <c r="H66" s="104"/>
      <c r="I66" s="104"/>
      <c r="J66" s="104"/>
      <c r="K66" s="104"/>
      <c r="L66" s="111"/>
      <c r="M66" s="109"/>
    </row>
    <row r="67" spans="1:13" ht="12.75" customHeight="1">
      <c r="A67" s="353" t="s">
        <v>6354</v>
      </c>
      <c r="B67" s="354"/>
      <c r="C67" s="400">
        <f>IF(SUM(G61:G66)=0,"",CONCATENATE("Celkem zaměstnanců: ",SUM(G61:G66),", výše uvedeno za okres: ",F24))</f>
      </c>
      <c r="D67" s="400"/>
      <c r="E67" s="400"/>
      <c r="F67" s="400"/>
      <c r="G67" s="401"/>
      <c r="H67" s="129"/>
      <c r="I67" s="129"/>
      <c r="J67" s="129"/>
      <c r="K67" s="130"/>
      <c r="L67" s="111"/>
      <c r="M67" s="109"/>
    </row>
    <row r="68" spans="1:13" s="132" customFormat="1" ht="14.25" customHeight="1">
      <c r="A68" s="378" t="str">
        <f>CONCATENATE("6. STRUKTURA PRACOVNÍKŮ ZAMĚSTNAVATELE V OKRESE ",UPPER(B24)," DLE KATEGORIE (CZ-ISCO) K 31.12.",'zdroj dat'!B2)</f>
        <v>6. STRUKTURA PRACOVNÍKŮ ZAMĚSTNAVATELE V OKRESE  DLE KATEGORIE (CZ-ISCO) K 31.12.2019</v>
      </c>
      <c r="B68" s="378"/>
      <c r="C68" s="378"/>
      <c r="D68" s="378"/>
      <c r="E68" s="378"/>
      <c r="F68" s="378"/>
      <c r="G68" s="378"/>
      <c r="H68" s="378"/>
      <c r="I68" s="378"/>
      <c r="J68" s="378"/>
      <c r="K68" s="125" t="s">
        <v>6355</v>
      </c>
      <c r="L68" s="111"/>
      <c r="M68" s="131"/>
    </row>
    <row r="69" spans="1:13" s="136" customFormat="1" ht="12.75" customHeight="1">
      <c r="A69" s="375" t="s">
        <v>311</v>
      </c>
      <c r="B69" s="405"/>
      <c r="C69" s="405"/>
      <c r="D69" s="406"/>
      <c r="E69" s="133" t="s">
        <v>0</v>
      </c>
      <c r="F69" s="133" t="s">
        <v>9</v>
      </c>
      <c r="G69" s="133" t="s">
        <v>1039</v>
      </c>
      <c r="H69" s="261" t="s">
        <v>312</v>
      </c>
      <c r="I69" s="261"/>
      <c r="J69" s="261"/>
      <c r="K69" s="375"/>
      <c r="L69" s="134"/>
      <c r="M69" s="135"/>
    </row>
    <row r="70" spans="1:13" ht="15.75" customHeight="1">
      <c r="A70" s="380" t="s">
        <v>6503</v>
      </c>
      <c r="B70" s="381"/>
      <c r="C70" s="381"/>
      <c r="D70" s="382"/>
      <c r="E70" s="127">
        <f>IF('zdroj dat'!$D$120="ANO",0,"")</f>
      </c>
      <c r="F70" s="127">
        <f>IF('zdroj dat'!$D$120="ANO",0,"")</f>
      </c>
      <c r="G70" s="128">
        <f>IF(SUM(E70:F70)=0,"",SUM(E70:F70))</f>
      </c>
      <c r="H70" s="403" t="s">
        <v>6322</v>
      </c>
      <c r="I70" s="403"/>
      <c r="J70" s="403"/>
      <c r="K70" s="404"/>
      <c r="L70" s="108"/>
      <c r="M70" s="109"/>
    </row>
    <row r="71" spans="1:13" ht="15.75" customHeight="1">
      <c r="A71" s="380" t="s">
        <v>6504</v>
      </c>
      <c r="B71" s="381"/>
      <c r="C71" s="381"/>
      <c r="D71" s="382"/>
      <c r="E71" s="127">
        <f>IF('zdroj dat'!$D$120="ANO",0,"")</f>
      </c>
      <c r="F71" s="127">
        <f>IF('zdroj dat'!$D$120="ANO",0,"")</f>
      </c>
      <c r="G71" s="128">
        <f aca="true" t="shared" si="1" ref="G71:G78">IF(SUM(E71:F71)=0,"",SUM(E71:F71))</f>
      </c>
      <c r="H71" s="403" t="s">
        <v>6223</v>
      </c>
      <c r="I71" s="403"/>
      <c r="J71" s="403"/>
      <c r="K71" s="404"/>
      <c r="L71" s="108"/>
      <c r="M71" s="109"/>
    </row>
    <row r="72" spans="1:13" ht="15.75" customHeight="1">
      <c r="A72" s="380" t="s">
        <v>6505</v>
      </c>
      <c r="B72" s="381"/>
      <c r="C72" s="381"/>
      <c r="D72" s="382"/>
      <c r="E72" s="127">
        <f>IF('zdroj dat'!$D$120="ANO",0,"")</f>
      </c>
      <c r="F72" s="127">
        <f>IF('zdroj dat'!$D$120="ANO",0,"")</f>
      </c>
      <c r="G72" s="128">
        <f t="shared" si="1"/>
      </c>
      <c r="H72" s="403" t="s">
        <v>6222</v>
      </c>
      <c r="I72" s="403"/>
      <c r="J72" s="403"/>
      <c r="K72" s="404"/>
      <c r="L72" s="108"/>
      <c r="M72" s="109"/>
    </row>
    <row r="73" spans="1:13" ht="15.75" customHeight="1">
      <c r="A73" s="380" t="s">
        <v>6506</v>
      </c>
      <c r="B73" s="381"/>
      <c r="C73" s="381"/>
      <c r="D73" s="382"/>
      <c r="E73" s="127">
        <f>IF('zdroj dat'!$D$120="ANO",0,"")</f>
      </c>
      <c r="F73" s="127">
        <f>IF('zdroj dat'!$D$120="ANO",0,"")</f>
      </c>
      <c r="G73" s="128">
        <f t="shared" si="1"/>
      </c>
      <c r="H73" s="403" t="s">
        <v>6216</v>
      </c>
      <c r="I73" s="403"/>
      <c r="J73" s="403"/>
      <c r="K73" s="404"/>
      <c r="L73" s="108"/>
      <c r="M73" s="109"/>
    </row>
    <row r="74" spans="1:13" ht="15.75" customHeight="1">
      <c r="A74" s="380" t="s">
        <v>6507</v>
      </c>
      <c r="B74" s="381"/>
      <c r="C74" s="381"/>
      <c r="D74" s="382"/>
      <c r="E74" s="127">
        <f>IF('zdroj dat'!$D$120="ANO",0,"")</f>
      </c>
      <c r="F74" s="127">
        <f>IF('zdroj dat'!$D$120="ANO",0,"")</f>
      </c>
      <c r="G74" s="128">
        <f t="shared" si="1"/>
      </c>
      <c r="H74" s="403" t="s">
        <v>6218</v>
      </c>
      <c r="I74" s="403"/>
      <c r="J74" s="403"/>
      <c r="K74" s="404"/>
      <c r="L74" s="108"/>
      <c r="M74" s="109"/>
    </row>
    <row r="75" spans="1:13" ht="15.75" customHeight="1">
      <c r="A75" s="380" t="s">
        <v>6508</v>
      </c>
      <c r="B75" s="381"/>
      <c r="C75" s="381"/>
      <c r="D75" s="382"/>
      <c r="E75" s="127">
        <f>IF('zdroj dat'!$D$120="ANO",0,"")</f>
      </c>
      <c r="F75" s="127">
        <f>IF('zdroj dat'!$D$120="ANO",0,"")</f>
      </c>
      <c r="G75" s="128">
        <f t="shared" si="1"/>
      </c>
      <c r="H75" s="403" t="s">
        <v>6217</v>
      </c>
      <c r="I75" s="403"/>
      <c r="J75" s="403"/>
      <c r="K75" s="404"/>
      <c r="L75" s="108"/>
      <c r="M75" s="109"/>
    </row>
    <row r="76" spans="1:13" ht="15.75" customHeight="1">
      <c r="A76" s="380" t="s">
        <v>6509</v>
      </c>
      <c r="B76" s="381"/>
      <c r="C76" s="381"/>
      <c r="D76" s="382"/>
      <c r="E76" s="127">
        <f>IF('zdroj dat'!$D$120="ANO",0,"")</f>
      </c>
      <c r="F76" s="127">
        <f>IF('zdroj dat'!$D$120="ANO",0,"")</f>
      </c>
      <c r="G76" s="128">
        <f t="shared" si="1"/>
      </c>
      <c r="H76" s="403" t="s">
        <v>6219</v>
      </c>
      <c r="I76" s="403"/>
      <c r="J76" s="403"/>
      <c r="K76" s="404"/>
      <c r="L76" s="108"/>
      <c r="M76" s="109"/>
    </row>
    <row r="77" spans="1:13" ht="15.75" customHeight="1">
      <c r="A77" s="380" t="s">
        <v>933</v>
      </c>
      <c r="B77" s="381"/>
      <c r="C77" s="381"/>
      <c r="D77" s="382"/>
      <c r="E77" s="127">
        <f>IF('zdroj dat'!$D$120="ANO",0,"")</f>
      </c>
      <c r="F77" s="127">
        <f>IF('zdroj dat'!$D$120="ANO",0,"")</f>
      </c>
      <c r="G77" s="128">
        <f t="shared" si="1"/>
      </c>
      <c r="H77" s="403" t="s">
        <v>6221</v>
      </c>
      <c r="I77" s="403"/>
      <c r="J77" s="403"/>
      <c r="K77" s="404"/>
      <c r="L77" s="108"/>
      <c r="M77" s="109"/>
    </row>
    <row r="78" spans="1:13" ht="15.75" customHeight="1">
      <c r="A78" s="380" t="s">
        <v>6510</v>
      </c>
      <c r="B78" s="381"/>
      <c r="C78" s="381"/>
      <c r="D78" s="382"/>
      <c r="E78" s="127">
        <f>IF('zdroj dat'!$D$120="ANO",0,"")</f>
      </c>
      <c r="F78" s="127">
        <f>IF('zdroj dat'!$D$120="ANO",0,"")</f>
      </c>
      <c r="G78" s="128">
        <f t="shared" si="1"/>
      </c>
      <c r="H78" s="403" t="s">
        <v>6220</v>
      </c>
      <c r="I78" s="403"/>
      <c r="J78" s="403"/>
      <c r="K78" s="404"/>
      <c r="L78" s="112" t="b">
        <f ca="1">AND(INDIRECT(CONCATENATE("A","69"))="1 - Zákonodárci a řídící pracovníci",INDIRECT(CONCATENATE("H","77"))="Nejméně kvalifikované profese - uklízeči, ruční baliči, pomocníci v kuchyni, pracovníci s odpady, nekvalif. stavební dělníci, hlídači, pomoc. v zemědělství")</f>
        <v>0</v>
      </c>
      <c r="M78" s="109"/>
    </row>
    <row r="79" spans="1:13" ht="12.75" customHeight="1">
      <c r="A79" s="280" t="s">
        <v>6356</v>
      </c>
      <c r="B79" s="379"/>
      <c r="C79" s="395">
        <f>IF(SUM(G69:G78)=0,"",CONCATENATE("Celkem zaměstnanců: ",SUM(G70:G78),", výše uvedeno za okres: ",F24))</f>
      </c>
      <c r="D79" s="395"/>
      <c r="E79" s="395"/>
      <c r="F79" s="395"/>
      <c r="G79" s="395"/>
      <c r="H79" s="442"/>
      <c r="I79" s="442"/>
      <c r="J79" s="442"/>
      <c r="K79" s="442"/>
      <c r="L79" s="108"/>
      <c r="M79" s="109"/>
    </row>
    <row r="80" spans="1:13" ht="14.25" customHeight="1">
      <c r="A80" s="399" t="str">
        <f>CONCATENATE("7. HODLÁTE-LI SNIŽOVAT NEBO ZVYŠOVAT STAVY PRACOVNÍKŮ V OKRESE ",UPPER(B24)," DO KONCE ROKU ",'zdroj dat'!B4,", UVEĎTE, VE KTERÝCH PROFESÍCH (NAPŘ.  NÁZEV PROFESE 'UČITEL NA 2. STUPNI', KOMENTÁŘ 'UČITEL NĚMČINY').")</f>
        <v>7. HODLÁTE-LI SNIŽOVAT NEBO ZVYŠOVAT STAVY PRACOVNÍKŮ V OKRESE  DO KONCE ROKU 2020, UVEĎTE, VE KTERÝCH PROFESÍCH (NAPŘ.  NÁZEV PROFESE 'UČITEL NA 2. STUPNI', KOMENTÁŘ 'UČITEL NĚMČINY').</v>
      </c>
      <c r="B80" s="399"/>
      <c r="C80" s="399"/>
      <c r="D80" s="399"/>
      <c r="E80" s="399"/>
      <c r="F80" s="399"/>
      <c r="G80" s="399"/>
      <c r="H80" s="399"/>
      <c r="I80" s="399"/>
      <c r="J80" s="399"/>
      <c r="K80" s="399"/>
      <c r="L80" s="111"/>
      <c r="M80" s="109"/>
    </row>
    <row r="81" spans="1:13" ht="14.25" customHeight="1">
      <c r="A81" s="399"/>
      <c r="B81" s="399"/>
      <c r="C81" s="399"/>
      <c r="D81" s="399"/>
      <c r="E81" s="399"/>
      <c r="F81" s="399"/>
      <c r="G81" s="399"/>
      <c r="H81" s="399"/>
      <c r="I81" s="399"/>
      <c r="J81" s="399"/>
      <c r="K81" s="399"/>
      <c r="L81" s="111"/>
      <c r="M81" s="109"/>
    </row>
    <row r="82" spans="1:13" s="117" customFormat="1" ht="14.25" customHeight="1">
      <c r="A82" s="368" t="str">
        <f>IF(L82="ANO"," x     Změny stavu pracovníků neočekáváme.","        Změny stavu pracovníků neočekáváme.")</f>
        <v>        Změny stavu pracovníků neočekáváme.</v>
      </c>
      <c r="B82" s="368"/>
      <c r="C82" s="368"/>
      <c r="D82" s="314"/>
      <c r="E82" s="314"/>
      <c r="F82" s="314"/>
      <c r="G82" s="314"/>
      <c r="H82" s="314"/>
      <c r="I82" s="314"/>
      <c r="J82" s="314"/>
      <c r="K82" s="314"/>
      <c r="L82" s="111" t="str">
        <f>'zdroj dat'!D116</f>
        <v>NE</v>
      </c>
      <c r="M82" s="137"/>
    </row>
    <row r="83" spans="1:13" ht="25.5" customHeight="1">
      <c r="A83" s="391" t="s">
        <v>16</v>
      </c>
      <c r="B83" s="388" t="s">
        <v>6357</v>
      </c>
      <c r="C83" s="390"/>
      <c r="D83" s="311" t="s">
        <v>1037</v>
      </c>
      <c r="E83" s="312"/>
      <c r="F83" s="422" t="s">
        <v>6342</v>
      </c>
      <c r="G83" s="391" t="s">
        <v>6358</v>
      </c>
      <c r="H83" s="418" t="s">
        <v>318</v>
      </c>
      <c r="I83" s="415" t="s">
        <v>1040</v>
      </c>
      <c r="J83" s="426" t="s">
        <v>6360</v>
      </c>
      <c r="K83" s="428" t="s">
        <v>6361</v>
      </c>
      <c r="L83" s="108"/>
      <c r="M83" s="109"/>
    </row>
    <row r="84" spans="1:13" ht="27.75" customHeight="1">
      <c r="A84" s="483"/>
      <c r="B84" s="393"/>
      <c r="C84" s="394"/>
      <c r="D84" s="424"/>
      <c r="E84" s="425"/>
      <c r="F84" s="423"/>
      <c r="G84" s="392"/>
      <c r="H84" s="415"/>
      <c r="I84" s="416"/>
      <c r="J84" s="427"/>
      <c r="K84" s="429"/>
      <c r="L84" s="108"/>
      <c r="M84" s="109"/>
    </row>
    <row r="85" spans="1:13" ht="15" customHeight="1">
      <c r="A85" s="306" t="s">
        <v>315</v>
      </c>
      <c r="B85" s="307"/>
      <c r="C85" s="307"/>
      <c r="D85" s="307"/>
      <c r="E85" s="307"/>
      <c r="F85" s="307"/>
      <c r="G85" s="307"/>
      <c r="H85" s="307"/>
      <c r="I85" s="307"/>
      <c r="J85" s="307"/>
      <c r="K85" s="307"/>
      <c r="L85" s="108"/>
      <c r="M85" s="109"/>
    </row>
    <row r="86" spans="1:13" ht="15" customHeight="1">
      <c r="A86" s="138">
        <f>IF('zdroj dat'!$D$116="ANO","Změny neočekáváme.","")</f>
      </c>
      <c r="B86" s="301"/>
      <c r="C86" s="301"/>
      <c r="D86" s="397"/>
      <c r="E86" s="398"/>
      <c r="F86" s="139">
        <f>IF('zdroj dat'!$D$116="ANO",0,IF('zdroj dat'!$D$120="ANO",0,""))</f>
      </c>
      <c r="G86" s="140"/>
      <c r="H86" s="254"/>
      <c r="I86" s="139">
        <f>IF('zdroj dat'!$D$116="ANO",0,IF('zdroj dat'!$D$120="ANO",0,""))</f>
      </c>
      <c r="J86" s="140"/>
      <c r="K86" s="162"/>
      <c r="L86" s="108"/>
      <c r="M86" s="109"/>
    </row>
    <row r="87" spans="1:13" ht="15" customHeight="1">
      <c r="A87" s="138">
        <f>IF('zdroj dat'!$D$116="ANO","Změny neočekáváme.","")</f>
      </c>
      <c r="B87" s="301"/>
      <c r="C87" s="301"/>
      <c r="D87" s="397"/>
      <c r="E87" s="398"/>
      <c r="F87" s="139">
        <f>IF('zdroj dat'!$D$116="ANO",0,IF('zdroj dat'!$D$120="ANO",0,""))</f>
      </c>
      <c r="G87" s="141"/>
      <c r="H87" s="255"/>
      <c r="I87" s="139">
        <f>IF('zdroj dat'!$D$116="ANO",0,IF('zdroj dat'!$D$120="ANO",0,""))</f>
      </c>
      <c r="J87" s="141"/>
      <c r="K87" s="142"/>
      <c r="L87" s="108"/>
      <c r="M87" s="109"/>
    </row>
    <row r="88" spans="1:13" ht="15" customHeight="1">
      <c r="A88" s="138">
        <f>IF('zdroj dat'!$D$116="ANO","Změny neočekáváme.","")</f>
      </c>
      <c r="B88" s="301"/>
      <c r="C88" s="301"/>
      <c r="D88" s="397"/>
      <c r="E88" s="398"/>
      <c r="F88" s="139">
        <f>IF('zdroj dat'!$D$116="ANO",0,IF('zdroj dat'!$D$120="ANO",0,""))</f>
      </c>
      <c r="G88" s="141"/>
      <c r="H88" s="255"/>
      <c r="I88" s="139">
        <f>IF('zdroj dat'!$D$116="ANO",0,IF('zdroj dat'!$D$120="ANO",0,""))</f>
      </c>
      <c r="J88" s="141"/>
      <c r="K88" s="142"/>
      <c r="L88" s="108"/>
      <c r="M88" s="109"/>
    </row>
    <row r="89" spans="1:13" ht="15" customHeight="1">
      <c r="A89" s="138">
        <f>IF('zdroj dat'!$D$116="ANO","Změny neočekáváme.","")</f>
      </c>
      <c r="B89" s="301"/>
      <c r="C89" s="301"/>
      <c r="D89" s="397"/>
      <c r="E89" s="398"/>
      <c r="F89" s="139">
        <f>IF('zdroj dat'!$D$116="ANO",0,IF('zdroj dat'!$D$120="ANO",0,""))</f>
      </c>
      <c r="G89" s="143"/>
      <c r="H89" s="256"/>
      <c r="I89" s="139">
        <f>IF('zdroj dat'!$D$116="ANO",0,IF('zdroj dat'!$D$120="ANO",0,""))</f>
      </c>
      <c r="J89" s="143"/>
      <c r="K89" s="144"/>
      <c r="L89" s="108"/>
      <c r="M89" s="109"/>
    </row>
    <row r="90" spans="1:13" ht="15" customHeight="1">
      <c r="A90" s="306" t="s">
        <v>6325</v>
      </c>
      <c r="B90" s="307"/>
      <c r="C90" s="307"/>
      <c r="D90" s="307"/>
      <c r="E90" s="307"/>
      <c r="F90" s="307"/>
      <c r="G90" s="307"/>
      <c r="H90" s="307"/>
      <c r="I90" s="307"/>
      <c r="J90" s="307"/>
      <c r="K90" s="308"/>
      <c r="L90" s="108"/>
      <c r="M90" s="109"/>
    </row>
    <row r="91" spans="1:13" ht="15" customHeight="1">
      <c r="A91" s="145">
        <f>IF('zdroj dat'!$D$116="ANO","Změny neočekáváme.","")</f>
      </c>
      <c r="B91" s="301"/>
      <c r="C91" s="301"/>
      <c r="D91" s="260"/>
      <c r="E91" s="260"/>
      <c r="F91" s="120">
        <f>IF('zdroj dat'!$D$116="ANO",0,IF('zdroj dat'!$D$120="ANO",0,""))</f>
      </c>
      <c r="G91" s="141"/>
      <c r="H91" s="254"/>
      <c r="I91" s="402">
        <f>IF('zdroj dat'!B99=TRUE,'zdroj dat'!C99,"")</f>
      </c>
      <c r="J91" s="402"/>
      <c r="K91" s="402"/>
      <c r="L91" s="108"/>
      <c r="M91" s="109"/>
    </row>
    <row r="92" spans="1:13" ht="15" customHeight="1">
      <c r="A92" s="145">
        <f>IF('zdroj dat'!$D$116="ANO","Změny neočekáváme.","")</f>
      </c>
      <c r="B92" s="301"/>
      <c r="C92" s="301"/>
      <c r="D92" s="260"/>
      <c r="E92" s="260"/>
      <c r="F92" s="120">
        <f>IF('zdroj dat'!$D$116="ANO",0,IF('zdroj dat'!$D$120="ANO",0,""))</f>
      </c>
      <c r="G92" s="141"/>
      <c r="H92" s="255"/>
      <c r="I92" s="402"/>
      <c r="J92" s="402"/>
      <c r="K92" s="402"/>
      <c r="L92" s="108"/>
      <c r="M92" s="109"/>
    </row>
    <row r="93" spans="1:13" ht="15" customHeight="1">
      <c r="A93" s="145">
        <f>IF('zdroj dat'!$D$116="ANO","Změny neočekáváme.","")</f>
      </c>
      <c r="B93" s="301"/>
      <c r="C93" s="301"/>
      <c r="D93" s="260"/>
      <c r="E93" s="260"/>
      <c r="F93" s="120">
        <f>IF('zdroj dat'!$D$116="ANO",0,IF('zdroj dat'!$D$120="ANO",0,""))</f>
      </c>
      <c r="G93" s="141"/>
      <c r="H93" s="255"/>
      <c r="I93" s="402"/>
      <c r="J93" s="402"/>
      <c r="K93" s="402"/>
      <c r="L93" s="108" t="b">
        <f ca="1">AND(INDIRECT(CONCATENATE("A","89"))="Snížení stavu pracovníků",INDIRECT(CONCATENATE("K","82"))="Jedná se o dlouhodobě postrádanou profesi?12)")</f>
        <v>0</v>
      </c>
      <c r="M93" s="109"/>
    </row>
    <row r="94" spans="1:13" ht="14.25" customHeight="1">
      <c r="A94" s="408" t="s">
        <v>6501</v>
      </c>
      <c r="B94" s="409"/>
      <c r="C94" s="409"/>
      <c r="D94" s="409"/>
      <c r="E94" s="409"/>
      <c r="F94" s="409"/>
      <c r="G94" s="409"/>
      <c r="H94" s="409"/>
      <c r="I94" s="409"/>
      <c r="J94" s="409"/>
      <c r="K94" s="410"/>
      <c r="L94" s="108"/>
      <c r="M94" s="109"/>
    </row>
    <row r="95" spans="1:13" ht="10.5" customHeight="1">
      <c r="A95" s="411"/>
      <c r="B95" s="412"/>
      <c r="C95" s="412"/>
      <c r="D95" s="412"/>
      <c r="E95" s="412"/>
      <c r="F95" s="412"/>
      <c r="G95" s="412"/>
      <c r="H95" s="412"/>
      <c r="I95" s="412"/>
      <c r="J95" s="412"/>
      <c r="K95" s="413"/>
      <c r="L95" s="108"/>
      <c r="M95" s="109"/>
    </row>
    <row r="96" spans="1:13" s="136" customFormat="1" ht="12.75" customHeight="1">
      <c r="A96" s="279" t="s">
        <v>6359</v>
      </c>
      <c r="B96" s="279"/>
      <c r="C96" s="279"/>
      <c r="D96" s="279"/>
      <c r="E96" s="279"/>
      <c r="F96" s="279"/>
      <c r="G96" s="279"/>
      <c r="H96" s="279"/>
      <c r="I96" s="279"/>
      <c r="J96" s="279"/>
      <c r="K96" s="280"/>
      <c r="L96" s="134"/>
      <c r="M96" s="135"/>
    </row>
    <row r="97" spans="1:13" s="136" customFormat="1" ht="12.75" customHeight="1">
      <c r="A97" s="280" t="s">
        <v>6362</v>
      </c>
      <c r="B97" s="379"/>
      <c r="C97" s="379"/>
      <c r="D97" s="379"/>
      <c r="E97" s="379"/>
      <c r="F97" s="379"/>
      <c r="G97" s="379"/>
      <c r="H97" s="379"/>
      <c r="I97" s="379"/>
      <c r="J97" s="379"/>
      <c r="K97" s="379"/>
      <c r="L97" s="134"/>
      <c r="M97" s="135"/>
    </row>
    <row r="98" spans="1:13" s="136" customFormat="1" ht="12.75" customHeight="1">
      <c r="A98" s="417" t="s">
        <v>6363</v>
      </c>
      <c r="B98" s="279"/>
      <c r="C98" s="279"/>
      <c r="D98" s="279"/>
      <c r="E98" s="279"/>
      <c r="F98" s="279"/>
      <c r="G98" s="279"/>
      <c r="H98" s="279"/>
      <c r="I98" s="279"/>
      <c r="J98" s="279"/>
      <c r="K98" s="280"/>
      <c r="L98" s="134"/>
      <c r="M98" s="135"/>
    </row>
    <row r="99" spans="1:13" ht="15" customHeight="1">
      <c r="A99" s="414" t="str">
        <f>CONCATENATE("8. SPOLUPRACUJETE V OKRESE ",UPPER(B24)," SE ŠKOLOU (VYBERTE ANO/NE)?")</f>
        <v>8. SPOLUPRACUJETE V OKRESE  SE ŠKOLOU (VYBERTE ANO/NE)?</v>
      </c>
      <c r="B99" s="414"/>
      <c r="C99" s="414"/>
      <c r="D99" s="414"/>
      <c r="E99" s="414"/>
      <c r="F99" s="414"/>
      <c r="G99" s="414"/>
      <c r="H99" s="414"/>
      <c r="I99" s="414"/>
      <c r="J99" s="414"/>
      <c r="K99" s="104"/>
      <c r="L99" s="108"/>
      <c r="M99" s="109"/>
    </row>
    <row r="100" spans="1:13" s="117" customFormat="1" ht="15.75" customHeight="1">
      <c r="A100" s="368" t="str">
        <f>IF(L100="ANO"," x     Se školami v okrese nemáme navázanou spolupráci.","        Se školami v okrese nemáme navázanou spolupráci.")</f>
        <v>        Se školami v okrese nemáme navázanou spolupráci.</v>
      </c>
      <c r="B100" s="368"/>
      <c r="C100" s="368"/>
      <c r="D100" s="368"/>
      <c r="E100" s="314"/>
      <c r="F100" s="314"/>
      <c r="G100" s="314"/>
      <c r="H100" s="314"/>
      <c r="I100" s="314"/>
      <c r="J100" s="314"/>
      <c r="K100" s="314"/>
      <c r="L100" s="108" t="str">
        <f>'zdroj dat'!D117</f>
        <v>NE</v>
      </c>
      <c r="M100" s="137"/>
    </row>
    <row r="101" spans="1:17" ht="15" customHeight="1">
      <c r="A101" s="261" t="s">
        <v>6215</v>
      </c>
      <c r="B101" s="261"/>
      <c r="C101" s="261"/>
      <c r="D101" s="261"/>
      <c r="E101" s="261" t="s">
        <v>6365</v>
      </c>
      <c r="F101" s="261"/>
      <c r="G101" s="261" t="s">
        <v>6366</v>
      </c>
      <c r="H101" s="261"/>
      <c r="I101" s="350" t="s">
        <v>6367</v>
      </c>
      <c r="J101" s="350"/>
      <c r="K101" s="329"/>
      <c r="L101" s="108"/>
      <c r="M101" s="109"/>
      <c r="Q101" s="146"/>
    </row>
    <row r="102" spans="1:13" ht="15" customHeight="1">
      <c r="A102" s="350" t="s">
        <v>21</v>
      </c>
      <c r="B102" s="350"/>
      <c r="C102" s="350"/>
      <c r="D102" s="350"/>
      <c r="E102" s="338">
        <f>IF('zdroj dat'!$D$117="ANO","NE","")</f>
      </c>
      <c r="F102" s="338"/>
      <c r="G102" s="338">
        <f>IF('zdroj dat'!$D$117="ANO","NE","")</f>
      </c>
      <c r="H102" s="338"/>
      <c r="I102" s="338">
        <f>IF('zdroj dat'!$D$117="ANO","NE","")</f>
      </c>
      <c r="J102" s="338"/>
      <c r="K102" s="369"/>
      <c r="L102" s="108"/>
      <c r="M102" s="109"/>
    </row>
    <row r="103" spans="1:17" ht="15" customHeight="1">
      <c r="A103" s="350" t="s">
        <v>22</v>
      </c>
      <c r="B103" s="350"/>
      <c r="C103" s="350"/>
      <c r="D103" s="350"/>
      <c r="E103" s="338">
        <f>IF('zdroj dat'!$D$117="ANO","NE","")</f>
      </c>
      <c r="F103" s="338"/>
      <c r="G103" s="338">
        <f>IF('zdroj dat'!$D$117="ANO","NE","")</f>
      </c>
      <c r="H103" s="338"/>
      <c r="I103" s="338">
        <f>IF('zdroj dat'!$D$117="ANO","NE","")</f>
      </c>
      <c r="J103" s="338"/>
      <c r="K103" s="369"/>
      <c r="L103" s="108"/>
      <c r="M103" s="109"/>
      <c r="Q103" s="146"/>
    </row>
    <row r="104" spans="1:17" ht="15" customHeight="1">
      <c r="A104" s="350" t="s">
        <v>314</v>
      </c>
      <c r="B104" s="350"/>
      <c r="C104" s="350"/>
      <c r="D104" s="350"/>
      <c r="E104" s="271">
        <f>IF('zdroj dat'!$D$117=TRUE,"Nespolupracujeme.","")</f>
      </c>
      <c r="F104" s="271"/>
      <c r="G104" s="271">
        <f>IF('zdroj dat'!$D$117=TRUE,"Nespolupracujeme.","")</f>
      </c>
      <c r="H104" s="271"/>
      <c r="I104" s="271">
        <f>IF('zdroj dat'!$D$117=TRUE,"Nespolupracujeme.","")</f>
      </c>
      <c r="J104" s="271"/>
      <c r="K104" s="272"/>
      <c r="L104" s="108"/>
      <c r="M104" s="109"/>
      <c r="Q104" s="146"/>
    </row>
    <row r="105" spans="1:17" ht="12.75" customHeight="1">
      <c r="A105" s="279" t="s">
        <v>6364</v>
      </c>
      <c r="B105" s="279"/>
      <c r="C105" s="279"/>
      <c r="D105" s="279"/>
      <c r="E105" s="279"/>
      <c r="F105" s="279"/>
      <c r="G105" s="279"/>
      <c r="H105" s="279"/>
      <c r="I105" s="279"/>
      <c r="J105" s="279"/>
      <c r="K105" s="280"/>
      <c r="L105" s="108"/>
      <c r="M105" s="109"/>
      <c r="Q105" s="146"/>
    </row>
    <row r="106" spans="1:17" ht="15" customHeight="1">
      <c r="A106" s="365" t="s">
        <v>6243</v>
      </c>
      <c r="B106" s="365"/>
      <c r="C106" s="366"/>
      <c r="D106" s="366"/>
      <c r="E106" s="366"/>
      <c r="F106" s="366"/>
      <c r="G106" s="366"/>
      <c r="H106" s="366"/>
      <c r="I106" s="366"/>
      <c r="J106" s="367"/>
      <c r="K106" s="130"/>
      <c r="L106" s="111"/>
      <c r="M106" s="147"/>
      <c r="N106" s="146"/>
      <c r="O106" s="146"/>
      <c r="P106" s="146"/>
      <c r="Q106" s="146"/>
    </row>
    <row r="107" spans="1:17" s="109" customFormat="1" ht="15" customHeight="1">
      <c r="A107" s="264" t="str">
        <f>IF(L107="ANO"," x     V této oblasti nemáme žádné zaměstnance.","        V této oblasti nemáme žádné zaměstnance.")</f>
        <v>        V této oblasti nemáme žádné zaměstnance.</v>
      </c>
      <c r="B107" s="264"/>
      <c r="C107" s="264"/>
      <c r="D107" s="264"/>
      <c r="E107" s="259">
        <f>IF('zdroj dat'!B103=TRUE,'zdroj dat'!C103,"")</f>
      </c>
      <c r="F107" s="259"/>
      <c r="G107" s="259"/>
      <c r="H107" s="259"/>
      <c r="I107" s="259"/>
      <c r="J107" s="259"/>
      <c r="K107" s="259"/>
      <c r="L107" s="111" t="str">
        <f>'zdroj dat'!D118</f>
        <v>NE</v>
      </c>
      <c r="M107" s="147"/>
      <c r="N107" s="147"/>
      <c r="O107" s="147"/>
      <c r="P107" s="147"/>
      <c r="Q107" s="147"/>
    </row>
    <row r="108" spans="1:13" ht="15" customHeight="1">
      <c r="A108" s="270" t="s">
        <v>932</v>
      </c>
      <c r="B108" s="270"/>
      <c r="C108" s="270"/>
      <c r="D108" s="270"/>
      <c r="E108" s="270"/>
      <c r="F108" s="120">
        <f>IF('zdroj dat'!$D$118="ANO",0,IF('zdroj dat'!$D$120="ANO",0,""))</f>
      </c>
      <c r="G108" s="261" t="s">
        <v>17</v>
      </c>
      <c r="H108" s="261"/>
      <c r="I108" s="261"/>
      <c r="J108" s="261"/>
      <c r="K108" s="120">
        <f>IF('zdroj dat'!$D$118="ANO",0,IF('zdroj dat'!$D$120="ANO",0,""))</f>
      </c>
      <c r="L108" s="108"/>
      <c r="M108" s="109"/>
    </row>
    <row r="109" spans="1:13" ht="30" customHeight="1">
      <c r="A109" s="257" t="s">
        <v>6369</v>
      </c>
      <c r="B109" s="257"/>
      <c r="C109" s="257"/>
      <c r="D109" s="257"/>
      <c r="E109" s="257"/>
      <c r="F109" s="257"/>
      <c r="G109" s="257"/>
      <c r="H109" s="257"/>
      <c r="I109" s="257"/>
      <c r="J109" s="257"/>
      <c r="K109" s="257"/>
      <c r="L109" s="111"/>
      <c r="M109" s="109"/>
    </row>
    <row r="110" spans="1:13" s="117" customFormat="1" ht="15" customHeight="1">
      <c r="A110" s="368" t="str">
        <f>IF(L110="ANO"," x     S výzkumnými institucemi v této oblasti nespolupracujeme.","        S výzkumnými institucemi v této oblasti nespolupracujeme.")</f>
        <v>        S výzkumnými institucemi v této oblasti nespolupracujeme.</v>
      </c>
      <c r="B110" s="368"/>
      <c r="C110" s="368"/>
      <c r="D110" s="368"/>
      <c r="E110" s="314"/>
      <c r="F110" s="314"/>
      <c r="G110" s="314"/>
      <c r="H110" s="314"/>
      <c r="I110" s="314"/>
      <c r="J110" s="314"/>
      <c r="K110" s="314"/>
      <c r="L110" s="111" t="str">
        <f>'zdroj dat'!D119</f>
        <v>NE</v>
      </c>
      <c r="M110" s="137"/>
    </row>
    <row r="111" spans="1:13" ht="15" customHeight="1">
      <c r="A111" s="261" t="s">
        <v>6324</v>
      </c>
      <c r="B111" s="261"/>
      <c r="C111" s="261"/>
      <c r="D111" s="261"/>
      <c r="E111" s="261" t="s">
        <v>18</v>
      </c>
      <c r="F111" s="261"/>
      <c r="G111" s="261"/>
      <c r="H111" s="261"/>
      <c r="I111" s="261" t="s">
        <v>1038</v>
      </c>
      <c r="J111" s="261"/>
      <c r="K111" s="375"/>
      <c r="L111" s="108"/>
      <c r="M111" s="109"/>
    </row>
    <row r="112" spans="1:13" ht="15" customHeight="1">
      <c r="A112" s="275">
        <f>IF('zdroj dat'!$D$119="ANO","Nespolupracujeme.","")</f>
      </c>
      <c r="B112" s="275"/>
      <c r="C112" s="275"/>
      <c r="D112" s="275"/>
      <c r="E112" s="260"/>
      <c r="F112" s="260"/>
      <c r="G112" s="260"/>
      <c r="H112" s="260"/>
      <c r="I112" s="373"/>
      <c r="J112" s="373"/>
      <c r="K112" s="374"/>
      <c r="L112" s="108"/>
      <c r="M112" s="109"/>
    </row>
    <row r="113" spans="1:13" ht="15" customHeight="1">
      <c r="A113" s="275">
        <f>IF('zdroj dat'!$D$119="ANO","Nespolupracujeme.","")</f>
      </c>
      <c r="B113" s="275"/>
      <c r="C113" s="275"/>
      <c r="D113" s="275"/>
      <c r="E113" s="260"/>
      <c r="F113" s="260"/>
      <c r="G113" s="260"/>
      <c r="H113" s="260"/>
      <c r="I113" s="373"/>
      <c r="J113" s="373"/>
      <c r="K113" s="374"/>
      <c r="L113" s="108"/>
      <c r="M113" s="109"/>
    </row>
    <row r="114" spans="1:12" s="109" customFormat="1" ht="15.75" customHeight="1">
      <c r="A114" s="276" t="s">
        <v>6341</v>
      </c>
      <c r="B114" s="276"/>
      <c r="C114" s="276"/>
      <c r="D114" s="276"/>
      <c r="E114" s="276"/>
      <c r="F114" s="276"/>
      <c r="G114" s="276"/>
      <c r="H114" s="276"/>
      <c r="I114" s="276"/>
      <c r="J114" s="276"/>
      <c r="K114" s="276"/>
      <c r="L114" s="111" t="str">
        <f>'zdroj dat'!D120</f>
        <v>NE</v>
      </c>
    </row>
    <row r="115" spans="1:12" s="109" customFormat="1" ht="13.5" customHeight="1">
      <c r="A115" s="277"/>
      <c r="B115" s="277"/>
      <c r="C115" s="277"/>
      <c r="D115" s="277"/>
      <c r="E115" s="277"/>
      <c r="F115" s="277"/>
      <c r="G115" s="277"/>
      <c r="H115" s="277"/>
      <c r="I115" s="277"/>
      <c r="J115" s="277"/>
      <c r="K115" s="277"/>
      <c r="L115" s="111"/>
    </row>
    <row r="116" spans="1:13" ht="15.75" customHeight="1">
      <c r="A116" s="372" t="s">
        <v>6516</v>
      </c>
      <c r="B116" s="268" t="s">
        <v>44</v>
      </c>
      <c r="C116" s="268"/>
      <c r="D116" s="262"/>
      <c r="E116" s="262"/>
      <c r="F116" s="262"/>
      <c r="G116" s="262"/>
      <c r="H116" s="262"/>
      <c r="I116" s="262"/>
      <c r="J116" s="262"/>
      <c r="K116" s="263"/>
      <c r="L116" s="108"/>
      <c r="M116" s="109"/>
    </row>
    <row r="117" spans="1:13" ht="15.75" customHeight="1">
      <c r="A117" s="372"/>
      <c r="B117" s="273" t="s">
        <v>45</v>
      </c>
      <c r="C117" s="274"/>
      <c r="D117" s="260"/>
      <c r="E117" s="260"/>
      <c r="F117" s="260"/>
      <c r="G117" s="266" t="s">
        <v>313</v>
      </c>
      <c r="H117" s="267"/>
      <c r="I117" s="260"/>
      <c r="J117" s="260"/>
      <c r="K117" s="265"/>
      <c r="L117" s="108" t="b">
        <f ca="1">AND(INDIRECT(CONCATENATE("A","110"))="Instituce (např. ČVUT, AVČR, Ústav...)",INDIRECT(CONCATENATE("G","116"))="kontaktní telefon:")</f>
        <v>0</v>
      </c>
      <c r="M117" s="109"/>
    </row>
    <row r="118" spans="1:13" ht="15" customHeight="1">
      <c r="A118" s="370" t="s">
        <v>56</v>
      </c>
      <c r="B118" s="370"/>
      <c r="C118" s="371"/>
      <c r="D118" s="371"/>
      <c r="E118" s="371"/>
      <c r="F118" s="371"/>
      <c r="G118" s="371"/>
      <c r="H118" s="371"/>
      <c r="I118" s="371"/>
      <c r="J118" s="371"/>
      <c r="K118" s="148"/>
      <c r="L118" s="111"/>
      <c r="M118" s="109"/>
    </row>
    <row r="119" spans="1:13" ht="14.25" customHeight="1">
      <c r="A119" s="475" t="str">
        <f>CONCATENATE("Vyplněný dotazník prosím zašlete do ",'zdroj dat'!A9," na e-mailovou adresu:")</f>
        <v>Vyplněný dotazník prosím zašlete do 31. ledna 2020 na e-mailovou adresu:</v>
      </c>
      <c r="B119" s="476"/>
      <c r="C119" s="476"/>
      <c r="D119" s="476"/>
      <c r="E119" s="476"/>
      <c r="F119" s="476"/>
      <c r="G119" s="473" t="str">
        <f>VLOOKUP('zdroj dat'!B7,'zdroj dat'!A10:D23,2,FALSE)</f>
        <v>dotaznikykrp.BM@uradprace.cz</v>
      </c>
      <c r="H119" s="473"/>
      <c r="I119" s="473"/>
      <c r="J119" s="473"/>
      <c r="K119" s="474"/>
      <c r="L119" s="108"/>
      <c r="M119" s="109"/>
    </row>
    <row r="120" spans="1:13" ht="14.25" customHeight="1" hidden="1">
      <c r="A120" s="149"/>
      <c r="B120" s="150"/>
      <c r="C120" s="258"/>
      <c r="D120" s="258"/>
      <c r="E120" s="258"/>
      <c r="F120" s="258"/>
      <c r="G120" s="258"/>
      <c r="H120" s="258"/>
      <c r="I120" s="258"/>
      <c r="J120" s="258"/>
      <c r="K120" s="258"/>
      <c r="L120" s="108"/>
      <c r="M120" s="109"/>
    </row>
    <row r="121" spans="1:13" ht="14.25" customHeight="1" hidden="1">
      <c r="A121" s="149"/>
      <c r="B121" s="150"/>
      <c r="C121" s="278"/>
      <c r="D121" s="278"/>
      <c r="E121" s="278"/>
      <c r="F121" s="278"/>
      <c r="G121" s="278"/>
      <c r="H121" s="278"/>
      <c r="I121" s="278"/>
      <c r="J121" s="278"/>
      <c r="K121" s="278"/>
      <c r="L121" s="108"/>
      <c r="M121" s="109"/>
    </row>
    <row r="122" spans="1:13" ht="14.25" customHeight="1" hidden="1">
      <c r="A122" s="151"/>
      <c r="B122" s="152"/>
      <c r="C122" s="258"/>
      <c r="D122" s="258"/>
      <c r="E122" s="258"/>
      <c r="F122" s="258"/>
      <c r="G122" s="258"/>
      <c r="H122" s="258"/>
      <c r="I122" s="258"/>
      <c r="J122" s="258"/>
      <c r="K122" s="258"/>
      <c r="L122" s="108"/>
      <c r="M122" s="109"/>
    </row>
    <row r="123" spans="1:13" ht="14.25" customHeight="1" hidden="1">
      <c r="A123" s="153"/>
      <c r="B123" s="154"/>
      <c r="C123" s="269"/>
      <c r="D123" s="269"/>
      <c r="E123" s="269"/>
      <c r="F123" s="269"/>
      <c r="G123" s="269"/>
      <c r="H123" s="269"/>
      <c r="I123" s="269"/>
      <c r="J123" s="269"/>
      <c r="K123" s="269"/>
      <c r="L123" s="108"/>
      <c r="M123" s="109"/>
    </row>
    <row r="124" spans="1:13" ht="15" customHeight="1">
      <c r="A124" s="407"/>
      <c r="B124" s="407"/>
      <c r="C124" s="407"/>
      <c r="D124" s="407"/>
      <c r="E124" s="407"/>
      <c r="F124" s="407"/>
      <c r="G124" s="407"/>
      <c r="H124" s="407"/>
      <c r="I124" s="407"/>
      <c r="J124" s="407"/>
      <c r="K124" s="407"/>
      <c r="L124" s="111"/>
      <c r="M124" s="109"/>
    </row>
    <row r="125" spans="1:11" ht="19.5" customHeight="1" hidden="1">
      <c r="A125" s="104"/>
      <c r="B125" s="104"/>
      <c r="C125" s="104"/>
      <c r="D125" s="104" t="b">
        <v>1</v>
      </c>
      <c r="E125" s="104"/>
      <c r="F125" s="104"/>
      <c r="G125" s="104"/>
      <c r="H125" s="104"/>
      <c r="I125" s="104"/>
      <c r="J125" s="104"/>
      <c r="K125" s="104" t="b">
        <v>1</v>
      </c>
    </row>
    <row r="126" spans="1:11" ht="12.75" customHeight="1" hidden="1">
      <c r="A126" s="104"/>
      <c r="B126" s="104"/>
      <c r="C126" s="104"/>
      <c r="D126" s="104" t="b">
        <f ca="1">AND(INDIRECT(CONCATENATE("D","124"))=TRUE)</f>
        <v>0</v>
      </c>
      <c r="E126" s="104"/>
      <c r="F126" s="104"/>
      <c r="G126" s="104"/>
      <c r="H126" s="104"/>
      <c r="I126" s="104"/>
      <c r="J126" s="104"/>
      <c r="K126" s="104" t="b">
        <f ca="1">AND(INDIRECT(CONCATENATE("K","124"))=TRUE)</f>
        <v>0</v>
      </c>
    </row>
    <row r="127" spans="1:11" ht="15" customHeight="1">
      <c r="A127" s="467" t="str">
        <f>LEFT('zdroj dat'!A136,LEN('zdroj dat'!A136)-12)</f>
        <v>S osobními údaji, poskytnutými v tomto monitorovacím dotazníku, je nakládáno v souladu s příslušnými obecně závaznými právními předpisy. Další informace o zpracování osobních údajů (např. účel a rozsah zpracování, poučení o právech při zpracování osobních údajů atd.) naleznete</v>
      </c>
      <c r="B127" s="468"/>
      <c r="C127" s="468"/>
      <c r="D127" s="468"/>
      <c r="E127" s="468"/>
      <c r="F127" s="468"/>
      <c r="G127" s="468"/>
      <c r="H127" s="468"/>
      <c r="I127" s="468"/>
      <c r="J127" s="468"/>
      <c r="K127" s="469"/>
    </row>
    <row r="128" spans="1:11" ht="15">
      <c r="A128" s="470"/>
      <c r="B128" s="471"/>
      <c r="C128" s="471"/>
      <c r="D128" s="471"/>
      <c r="E128" s="471"/>
      <c r="F128" s="471"/>
      <c r="G128" s="471"/>
      <c r="H128" s="471"/>
      <c r="I128" s="471"/>
      <c r="J128" s="471"/>
      <c r="K128" s="472"/>
    </row>
    <row r="129" spans="1:11" ht="15">
      <c r="A129" s="155" t="str">
        <f>RIGHT('zdroj dat'!A136,11)</f>
        <v>na adrese: </v>
      </c>
      <c r="B129" s="460" t="str">
        <f>HYPERLINK("https://www.uradprace.cz/web/cz/informace-o-zpracovani-osobnich-udaju")</f>
        <v>https://www.uradprace.cz/web/cz/informace-o-zpracovani-osobnich-udaju</v>
      </c>
      <c r="C129" s="461"/>
      <c r="D129" s="461"/>
      <c r="E129" s="461"/>
      <c r="F129" s="461"/>
      <c r="G129" s="461"/>
      <c r="H129" s="461"/>
      <c r="I129" s="461"/>
      <c r="J129" s="461"/>
      <c r="K129" s="462"/>
    </row>
    <row r="132" ht="15">
      <c r="E132" s="156"/>
    </row>
  </sheetData>
  <sheetProtection password="9EF1" sheet="1"/>
  <protectedRanges>
    <protectedRange sqref="B15 C13:K13" name="Oblast6"/>
    <protectedRange sqref="G3 I3" name="Oblast4"/>
    <protectedRange sqref="F108 D116:K116 D117:F117 I117:K117 E61:F66 E70:F78 A86:K89 A91:H93 E102:K104 K108 A112:K113" name="Oblast2"/>
    <protectedRange sqref="D9:H10 D11:K11 J9:K10 J14:K15 E14:F15 B16:D16 F16 B24:C28 B44 H22:K24 E44 A49:K53 F22:G38" name="Oblast1"/>
    <protectedRange sqref="C12:D12 G12:H12 J12:K12" name="Oblast3"/>
    <protectedRange sqref="F12:H12" name="Oblast5"/>
  </protectedRanges>
  <mergeCells count="251">
    <mergeCell ref="B26:C26"/>
    <mergeCell ref="C13:F13"/>
    <mergeCell ref="G13:K13"/>
    <mergeCell ref="A22:E22"/>
    <mergeCell ref="A83:A84"/>
    <mergeCell ref="A14:B14"/>
    <mergeCell ref="C49:E49"/>
    <mergeCell ref="H50:I50"/>
    <mergeCell ref="H49:I49"/>
    <mergeCell ref="A60:D60"/>
    <mergeCell ref="C51:E51"/>
    <mergeCell ref="C50:E50"/>
    <mergeCell ref="F50:G50"/>
    <mergeCell ref="H51:I51"/>
    <mergeCell ref="C52:E52"/>
    <mergeCell ref="A127:K128"/>
    <mergeCell ref="G119:K119"/>
    <mergeCell ref="A119:F119"/>
    <mergeCell ref="E100:K100"/>
    <mergeCell ref="D93:E93"/>
    <mergeCell ref="B129:K129"/>
    <mergeCell ref="H29:K30"/>
    <mergeCell ref="A68:J68"/>
    <mergeCell ref="E43:K43"/>
    <mergeCell ref="F48:G48"/>
    <mergeCell ref="A54:K55"/>
    <mergeCell ref="H48:I48"/>
    <mergeCell ref="A53:I53"/>
    <mergeCell ref="A59:J59"/>
    <mergeCell ref="F49:G49"/>
    <mergeCell ref="A43:D43"/>
    <mergeCell ref="F52:G52"/>
    <mergeCell ref="A38:E38"/>
    <mergeCell ref="C44:D44"/>
    <mergeCell ref="A45:K45"/>
    <mergeCell ref="A47:E47"/>
    <mergeCell ref="A48:B48"/>
    <mergeCell ref="F51:G51"/>
    <mergeCell ref="A51:B51"/>
    <mergeCell ref="A50:B50"/>
    <mergeCell ref="H35:K35"/>
    <mergeCell ref="A42:J42"/>
    <mergeCell ref="A30:E30"/>
    <mergeCell ref="A31:E31"/>
    <mergeCell ref="A32:E32"/>
    <mergeCell ref="F35:G35"/>
    <mergeCell ref="A40:K40"/>
    <mergeCell ref="H31:K32"/>
    <mergeCell ref="H36:K36"/>
    <mergeCell ref="F32:G32"/>
    <mergeCell ref="A49:B49"/>
    <mergeCell ref="C48:E48"/>
    <mergeCell ref="A33:E33"/>
    <mergeCell ref="A52:B52"/>
    <mergeCell ref="H38:K38"/>
    <mergeCell ref="A46:E46"/>
    <mergeCell ref="A37:E37"/>
    <mergeCell ref="H37:K37"/>
    <mergeCell ref="F34:G34"/>
    <mergeCell ref="F46:K47"/>
    <mergeCell ref="A79:B79"/>
    <mergeCell ref="H76:K76"/>
    <mergeCell ref="H73:K73"/>
    <mergeCell ref="H75:K75"/>
    <mergeCell ref="H74:K74"/>
    <mergeCell ref="A76:D76"/>
    <mergeCell ref="H78:K78"/>
    <mergeCell ref="F31:G31"/>
    <mergeCell ref="H69:K69"/>
    <mergeCell ref="H71:K71"/>
    <mergeCell ref="H70:K70"/>
    <mergeCell ref="F33:G33"/>
    <mergeCell ref="H52:I52"/>
    <mergeCell ref="F38:G38"/>
    <mergeCell ref="H33:K34"/>
    <mergeCell ref="A39:K39"/>
    <mergeCell ref="A34:E34"/>
    <mergeCell ref="A35:E35"/>
    <mergeCell ref="F36:G36"/>
    <mergeCell ref="A77:D77"/>
    <mergeCell ref="A23:C23"/>
    <mergeCell ref="F23:G23"/>
    <mergeCell ref="F37:G37"/>
    <mergeCell ref="A73:D73"/>
    <mergeCell ref="A72:D72"/>
    <mergeCell ref="A71:D71"/>
    <mergeCell ref="A61:D61"/>
    <mergeCell ref="A56:K56"/>
    <mergeCell ref="F83:F84"/>
    <mergeCell ref="D83:E84"/>
    <mergeCell ref="J83:J84"/>
    <mergeCell ref="K83:K84"/>
    <mergeCell ref="A62:D62"/>
    <mergeCell ref="A66:D66"/>
    <mergeCell ref="A70:D70"/>
    <mergeCell ref="H77:K77"/>
    <mergeCell ref="H79:K79"/>
    <mergeCell ref="A124:K124"/>
    <mergeCell ref="A94:K95"/>
    <mergeCell ref="A99:J99"/>
    <mergeCell ref="I83:I84"/>
    <mergeCell ref="A104:D104"/>
    <mergeCell ref="A98:K98"/>
    <mergeCell ref="B92:C92"/>
    <mergeCell ref="H83:H84"/>
    <mergeCell ref="D92:E92"/>
    <mergeCell ref="G104:H104"/>
    <mergeCell ref="A100:D100"/>
    <mergeCell ref="C67:G67"/>
    <mergeCell ref="D88:E88"/>
    <mergeCell ref="A90:K90"/>
    <mergeCell ref="I91:K93"/>
    <mergeCell ref="B91:C91"/>
    <mergeCell ref="A67:B67"/>
    <mergeCell ref="H72:K72"/>
    <mergeCell ref="A74:D74"/>
    <mergeCell ref="A69:D69"/>
    <mergeCell ref="D87:E87"/>
    <mergeCell ref="A80:K81"/>
    <mergeCell ref="D91:E91"/>
    <mergeCell ref="D89:E89"/>
    <mergeCell ref="B89:C89"/>
    <mergeCell ref="B88:C88"/>
    <mergeCell ref="A85:K85"/>
    <mergeCell ref="B87:C87"/>
    <mergeCell ref="A82:C82"/>
    <mergeCell ref="D86:E86"/>
    <mergeCell ref="H8:K8"/>
    <mergeCell ref="I9:I10"/>
    <mergeCell ref="A9:C10"/>
    <mergeCell ref="D9:H10"/>
    <mergeCell ref="A20:E20"/>
    <mergeCell ref="G83:G84"/>
    <mergeCell ref="B83:C84"/>
    <mergeCell ref="A75:D75"/>
    <mergeCell ref="C79:G79"/>
    <mergeCell ref="A12:B12"/>
    <mergeCell ref="E104:F104"/>
    <mergeCell ref="G103:H103"/>
    <mergeCell ref="G102:H102"/>
    <mergeCell ref="J21:K21"/>
    <mergeCell ref="A19:F19"/>
    <mergeCell ref="D82:K82"/>
    <mergeCell ref="A97:K97"/>
    <mergeCell ref="B93:C93"/>
    <mergeCell ref="F25:G25"/>
    <mergeCell ref="A78:D78"/>
    <mergeCell ref="A118:J118"/>
    <mergeCell ref="A116:A117"/>
    <mergeCell ref="I113:K113"/>
    <mergeCell ref="I112:K112"/>
    <mergeCell ref="I111:K111"/>
    <mergeCell ref="E112:H112"/>
    <mergeCell ref="E113:H113"/>
    <mergeCell ref="A106:J106"/>
    <mergeCell ref="A105:K105"/>
    <mergeCell ref="A110:D110"/>
    <mergeCell ref="A101:D101"/>
    <mergeCell ref="I103:K103"/>
    <mergeCell ref="A102:D102"/>
    <mergeCell ref="A103:D103"/>
    <mergeCell ref="G101:H101"/>
    <mergeCell ref="I102:K102"/>
    <mergeCell ref="I101:K101"/>
    <mergeCell ref="G16:K16"/>
    <mergeCell ref="E14:F14"/>
    <mergeCell ref="G17:K17"/>
    <mergeCell ref="F20:G21"/>
    <mergeCell ref="H20:I21"/>
    <mergeCell ref="A18:F18"/>
    <mergeCell ref="A21:E21"/>
    <mergeCell ref="J14:K14"/>
    <mergeCell ref="E15:F15"/>
    <mergeCell ref="A17:F17"/>
    <mergeCell ref="A2:K2"/>
    <mergeCell ref="A4:K4"/>
    <mergeCell ref="C14:D14"/>
    <mergeCell ref="C15:D15"/>
    <mergeCell ref="G14:I14"/>
    <mergeCell ref="G15:I15"/>
    <mergeCell ref="J15:K15"/>
    <mergeCell ref="C12:D12"/>
    <mergeCell ref="F12:H12"/>
    <mergeCell ref="A3:K3"/>
    <mergeCell ref="C120:K120"/>
    <mergeCell ref="F29:G29"/>
    <mergeCell ref="F30:G30"/>
    <mergeCell ref="B27:C27"/>
    <mergeCell ref="A29:D29"/>
    <mergeCell ref="B16:D16"/>
    <mergeCell ref="G18:K18"/>
    <mergeCell ref="E103:F103"/>
    <mergeCell ref="E102:F102"/>
    <mergeCell ref="E101:F101"/>
    <mergeCell ref="A13:B13"/>
    <mergeCell ref="A8:D8"/>
    <mergeCell ref="E110:K110"/>
    <mergeCell ref="A5:K7"/>
    <mergeCell ref="J9:K10"/>
    <mergeCell ref="H11:K11"/>
    <mergeCell ref="J12:K12"/>
    <mergeCell ref="A11:C11"/>
    <mergeCell ref="D11:G11"/>
    <mergeCell ref="J20:K20"/>
    <mergeCell ref="H22:I22"/>
    <mergeCell ref="J22:K22"/>
    <mergeCell ref="F26:G26"/>
    <mergeCell ref="H25:K25"/>
    <mergeCell ref="H28:K28"/>
    <mergeCell ref="F22:G22"/>
    <mergeCell ref="H27:K27"/>
    <mergeCell ref="B86:C86"/>
    <mergeCell ref="H26:K26"/>
    <mergeCell ref="J24:K24"/>
    <mergeCell ref="J23:K23"/>
    <mergeCell ref="F24:G24"/>
    <mergeCell ref="F27:G27"/>
    <mergeCell ref="A65:D65"/>
    <mergeCell ref="A64:D64"/>
    <mergeCell ref="A63:D63"/>
    <mergeCell ref="A57:K57"/>
    <mergeCell ref="A96:K96"/>
    <mergeCell ref="A41:K41"/>
    <mergeCell ref="D23:E23"/>
    <mergeCell ref="B24:C24"/>
    <mergeCell ref="D24:E28"/>
    <mergeCell ref="B28:C28"/>
    <mergeCell ref="H24:I24"/>
    <mergeCell ref="H23:I23"/>
    <mergeCell ref="F28:G28"/>
    <mergeCell ref="B25:C25"/>
    <mergeCell ref="C123:K123"/>
    <mergeCell ref="A108:E108"/>
    <mergeCell ref="G108:J108"/>
    <mergeCell ref="I104:K104"/>
    <mergeCell ref="B117:C117"/>
    <mergeCell ref="A113:D113"/>
    <mergeCell ref="A112:D112"/>
    <mergeCell ref="A111:D111"/>
    <mergeCell ref="A114:K115"/>
    <mergeCell ref="C121:K121"/>
    <mergeCell ref="A109:K109"/>
    <mergeCell ref="C122:K122"/>
    <mergeCell ref="E107:K107"/>
    <mergeCell ref="D117:F117"/>
    <mergeCell ref="E111:H111"/>
    <mergeCell ref="D116:K116"/>
    <mergeCell ref="A107:D107"/>
    <mergeCell ref="I117:K117"/>
    <mergeCell ref="G117:H117"/>
    <mergeCell ref="B116:C116"/>
  </mergeCells>
  <conditionalFormatting sqref="H25:K34">
    <cfRule type="notContainsBlanks" priority="69" dxfId="23" stopIfTrue="1">
      <formula>LEN(TRIM(H25))&gt;0</formula>
    </cfRule>
  </conditionalFormatting>
  <conditionalFormatting sqref="G17:K17">
    <cfRule type="notContainsBlanks" priority="676" dxfId="24" stopIfTrue="1">
      <formula>LEN(TRIM(G17))&gt;0</formula>
    </cfRule>
  </conditionalFormatting>
  <conditionalFormatting sqref="J86:K86">
    <cfRule type="expression" priority="25" dxfId="25" stopIfTrue="1">
      <formula>AND($I$86=0,ISNUMBER($I$86))=TRUE</formula>
    </cfRule>
  </conditionalFormatting>
  <conditionalFormatting sqref="A21:E21">
    <cfRule type="notContainsBlanks" priority="24" dxfId="24" stopIfTrue="1">
      <formula>LEN(TRIM(A21))&gt;0</formula>
    </cfRule>
  </conditionalFormatting>
  <conditionalFormatting sqref="J87:K87">
    <cfRule type="expression" priority="31" dxfId="25" stopIfTrue="1">
      <formula>AND($I$87=0,ISNUMBER($I$87))=TRUE</formula>
    </cfRule>
  </conditionalFormatting>
  <conditionalFormatting sqref="J88:K88">
    <cfRule type="expression" priority="19" dxfId="25" stopIfTrue="1">
      <formula>AND($I$88=0,ISNUMBER($I$88))=TRUE</formula>
    </cfRule>
  </conditionalFormatting>
  <conditionalFormatting sqref="J89:K89">
    <cfRule type="expression" priority="18" dxfId="25" stopIfTrue="1">
      <formula>AND($I$89=0,ISNUMBER($I$89))=TRUE</formula>
    </cfRule>
  </conditionalFormatting>
  <conditionalFormatting sqref="H8:K8">
    <cfRule type="notContainsBlanks" priority="16" dxfId="24" stopIfTrue="1">
      <formula>LEN(TRIM(H8))&gt;0</formula>
    </cfRule>
  </conditionalFormatting>
  <conditionalFormatting sqref="G16:K16">
    <cfRule type="notContainsBlanks" priority="547" dxfId="26" stopIfTrue="1">
      <formula>LEN(TRIM(G16))&gt;0</formula>
    </cfRule>
  </conditionalFormatting>
  <conditionalFormatting sqref="E43:K43">
    <cfRule type="notContainsBlanks" priority="549" dxfId="24" stopIfTrue="1">
      <formula>LEN(TRIM(E43))&gt;0</formula>
    </cfRule>
  </conditionalFormatting>
  <conditionalFormatting sqref="E107:K107">
    <cfRule type="notContainsBlanks" priority="553" dxfId="27" stopIfTrue="1">
      <formula>LEN(TRIM(E107))&gt;0</formula>
    </cfRule>
  </conditionalFormatting>
  <conditionalFormatting sqref="E100:K100">
    <cfRule type="notContainsBlanks" priority="552" dxfId="27" stopIfTrue="1">
      <formula>LEN(TRIM(E100))&gt;0</formula>
    </cfRule>
  </conditionalFormatting>
  <conditionalFormatting sqref="D82:K82">
    <cfRule type="notContainsBlanks" priority="551" dxfId="28" stopIfTrue="1">
      <formula>LEN(TRIM(D82))&gt;0</formula>
    </cfRule>
  </conditionalFormatting>
  <conditionalFormatting sqref="E110:K110">
    <cfRule type="notContainsBlanks" priority="554" dxfId="27" stopIfTrue="1">
      <formula>LEN(TRIM(E110))&gt;0</formula>
    </cfRule>
  </conditionalFormatting>
  <conditionalFormatting sqref="F46:K47">
    <cfRule type="notContainsBlanks" priority="674" dxfId="24" stopIfTrue="1">
      <formula>LEN(TRIM(F46))&gt;0</formula>
    </cfRule>
  </conditionalFormatting>
  <conditionalFormatting sqref="C14:K15">
    <cfRule type="expression" priority="628" dxfId="25" stopIfTrue="1">
      <formula>$B$15="NE"</formula>
    </cfRule>
  </conditionalFormatting>
  <conditionalFormatting sqref="G13:K13">
    <cfRule type="expression" priority="5" dxfId="29" stopIfTrue="1">
      <formula>$C$13="Jiné (upřesněte vedle)"</formula>
    </cfRule>
  </conditionalFormatting>
  <conditionalFormatting sqref="H86:H89">
    <cfRule type="expression" priority="655" dxfId="29" stopIfTrue="1">
      <formula>G86="5) jiný - uveďte vedle"</formula>
    </cfRule>
  </conditionalFormatting>
  <conditionalFormatting sqref="H91:H93">
    <cfRule type="expression" priority="43" dxfId="29" stopIfTrue="1">
      <formula>G91="5) jiný - uveďte vedle"</formula>
    </cfRule>
  </conditionalFormatting>
  <conditionalFormatting sqref="I91:K93">
    <cfRule type="notContainsBlanks" priority="677" dxfId="24" stopIfTrue="1">
      <formula>LEN(TRIM(I91))&gt;0</formula>
    </cfRule>
  </conditionalFormatting>
  <dataValidations count="19">
    <dataValidation errorStyle="information" type="decimal" operator="greaterThan" allowBlank="1" showErrorMessage="1" errorTitle="Informace." error="Zde je očekáváno číslo. Děkujeme Vám." sqref="F108 K108">
      <formula1>-1</formula1>
    </dataValidation>
    <dataValidation errorStyle="information" allowBlank="1" showInputMessage="1" showErrorMessage="1" errorTitle="Upozornění." error="Prosím, vyberte jednu z přednastavených možností (klikněte šipku vpravo od této buňky). Děkujeme Vám." sqref="C12"/>
    <dataValidation errorStyle="information" operator="greaterThan" allowBlank="1" showInputMessage="1" showErrorMessage="1" errorTitle="Upozornění." error="Zde může být pouze číslo. Děkujeme Vám." sqref="H25:H29 H31 H33 H35:H36 H38 J9"/>
    <dataValidation errorStyle="information" type="decimal" operator="greaterThan" allowBlank="1" showInputMessage="1" showErrorMessage="1" errorTitle="Upozornění." error="Zde je očekáváno číslo. Děkujeme Vám." sqref="H22:J24 E61:F66 B44 E70:F78 E44 F22:G37">
      <formula1>-1</formula1>
    </dataValidation>
    <dataValidation errorStyle="information" type="decimal" allowBlank="1" showInputMessage="1" showErrorMessage="1" errorTitle="Informace." error="Zde je očekáváno číslo. Děkujeme Vám." sqref="F86:F89 F91:F93 I86:I89">
      <formula1>-1000000</formula1>
      <formula2>1000000</formula2>
    </dataValidation>
    <dataValidation errorStyle="information" type="decimal" operator="greaterThan" allowBlank="1" showInputMessage="1" showErrorMessage="1" errorTitle="Upozornění." error="Zde je očekáváno číslo.&#10;Děkujeme Vám." sqref="J49:K53">
      <formula1>-1</formula1>
    </dataValidation>
    <dataValidation errorStyle="information" allowBlank="1" showInputMessage="1" showErrorMessage="1" sqref="G13:K13"/>
    <dataValidation errorStyle="information" type="decimal" allowBlank="1" showInputMessage="1" showErrorMessage="1" errorTitle="Informace" error="Zde je očekáváno číslo.&#10;Děkujeme Vám." sqref="E15:F15">
      <formula1>0</formula1>
      <formula2>100</formula2>
    </dataValidation>
    <dataValidation errorStyle="information" type="decimal" allowBlank="1" showInputMessage="1" showErrorMessage="1" errorTitle="Informace." error="Zde je očekáváno číslo.&#10;Děkujeme Vám." sqref="J15:K15">
      <formula1>0</formula1>
      <formula2>100</formula2>
    </dataValidation>
    <dataValidation errorStyle="information" type="list" allowBlank="1" showInputMessage="1" showErrorMessage="1" errorTitle="Informace." error="Prosím, vyberte jednu z přednastavených možností (klikněte šipku vpravo od této buňky). Děkujeme Vám." sqref="B91:C93 C49:E52 B86:C89">
      <formula1>CZ_ISCO</formula1>
    </dataValidation>
    <dataValidation errorStyle="information" type="list" operator="greaterThan" allowBlank="1" showInputMessage="1" showErrorMessage="1" errorTitle="Informace." error="Prosím, vyberte jednu z přednastavených možností (klikněte šipku vpravo od této buňky). Děkujeme Vám." sqref="F38:G38">
      <formula1>STATY_CIZINCI</formula1>
    </dataValidation>
    <dataValidation errorStyle="information" type="list" allowBlank="1" showInputMessage="1" showErrorMessage="1" errorTitle="Informace." error="Prosím, vyberte jednu z přednastavených možností (klikněte šipku vpravo od této buňky). Děkujeme Vám." sqref="D11:K11">
      <formula1>CZ_NACE</formula1>
    </dataValidation>
    <dataValidation errorStyle="information" type="list" allowBlank="1" showInputMessage="1" showErrorMessage="1" errorTitle="Informace." error="Prosím, vyberte jednu z přednastavených možností (klikněte šipku vpravo od této buňky).&#10;Viz. pozn. 11 pod čarou. Děkujeme Vám." sqref="J86:J89">
      <formula1>VZDELANI</formula1>
    </dataValidation>
    <dataValidation errorStyle="information" type="list" allowBlank="1" showInputMessage="1" showErrorMessage="1" errorTitle="Informace." error="Prosím, vyberte jednu z přednastavených možností (klikněte šipku vpravo od této buňky).&#10;Viz. pozn. 12 pod čarou. Děkujeme Vám." sqref="K86:K89">
      <formula1>ANO_NE</formula1>
    </dataValidation>
    <dataValidation errorStyle="information" type="list" allowBlank="1" showInputMessage="1" showErrorMessage="1" errorTitle="Informace." error="Prosím, vyberte jednu z přednastavených možností (klikněte šipku vpravo od této buňky).&#10;Viz. pozn. 13 pod čarou. Děkujeme Vám." sqref="E102:K103">
      <formula1>ANO_NE</formula1>
    </dataValidation>
    <dataValidation errorStyle="information" type="list" allowBlank="1" showInputMessage="1" showErrorMessage="1" errorTitle="Informace." error="Prosím, vyberte jednu z přednastavených možností (klikněte šipku vpravo od této buňky). Děkujeme Vám." sqref="J14:K14 E14:F14">
      <formula1>STATY_KAPITAL</formula1>
    </dataValidation>
    <dataValidation errorStyle="information" type="list" allowBlank="1" showInputMessage="1" showErrorMessage="1" errorTitle="informace." error="Prosím, vyberte jednu z přednastavených možností (klikněte šipku vpravo od této buňky). Děkujeme Vám." sqref="B15">
      <formula1>ANO_NE</formula1>
    </dataValidation>
    <dataValidation errorStyle="information" type="list" allowBlank="1" showInputMessage="1" showErrorMessage="1" errorTitle="Informace." error="Prosím, vyberte jednu z přednastavených možností (klikněte šipku vpravo od této buňky). Děkujeme Vám." sqref="C13:F13">
      <formula1>DRUH_VLASTNICTVI</formula1>
    </dataValidation>
    <dataValidation errorStyle="information" type="list" allowBlank="1" showInputMessage="1" showErrorMessage="1" errorTitle="Informace." error="Prosím, vyberte jednu z přednastavených možností (klikněte šipku vpravo od této buňky).&#10;Viz. pozn. 10 pod čarou. Děkujeme Vám." sqref="G86:G89 G91:G93">
      <formula1>DUVOD_ZMENY</formula1>
    </dataValidation>
  </dataValidations>
  <printOptions/>
  <pageMargins left="0.5118110236220472" right="0.5118110236220472" top="0.5118110236220472" bottom="0.5118110236220472" header="0.1968503937007874" footer="0.1968503937007874"/>
  <pageSetup fitToHeight="0" fitToWidth="1" horizontalDpi="200" verticalDpi="200" orientation="portrait" paperSize="9" scale="77" r:id="rId4"/>
  <headerFooter>
    <oddFooter>&amp;L"C"&amp;C&amp;P. ze &amp;N stránek</oddFooter>
  </headerFooter>
  <rowBreaks count="1" manualBreakCount="1">
    <brk id="57" max="255" man="1"/>
  </rowBreaks>
  <drawing r:id="rId3"/>
  <legacyDrawing r:id="rId2"/>
</worksheet>
</file>

<file path=xl/worksheets/sheet10.xml><?xml version="1.0" encoding="utf-8"?>
<worksheet xmlns="http://schemas.openxmlformats.org/spreadsheetml/2006/main" xmlns:r="http://schemas.openxmlformats.org/officeDocument/2006/relationships">
  <dimension ref="A1:D68"/>
  <sheetViews>
    <sheetView zoomScalePageLayoutView="0" workbookViewId="0" topLeftCell="A1">
      <selection activeCell="C31" sqref="C31"/>
    </sheetView>
  </sheetViews>
  <sheetFormatPr defaultColWidth="9.140625" defaultRowHeight="15"/>
  <cols>
    <col min="1" max="1" width="29.57421875" style="22" customWidth="1"/>
    <col min="2" max="2" width="30.140625" style="7" customWidth="1"/>
    <col min="3" max="3" width="24.28125" style="23" customWidth="1"/>
    <col min="4" max="4" width="24.8515625" style="23" customWidth="1"/>
  </cols>
  <sheetData>
    <row r="1" spans="1:4" ht="15">
      <c r="A1" s="20" t="s">
        <v>3128</v>
      </c>
      <c r="B1" s="20" t="s">
        <v>3129</v>
      </c>
      <c r="C1" s="20" t="s">
        <v>1097</v>
      </c>
      <c r="D1" s="20" t="s">
        <v>1099</v>
      </c>
    </row>
    <row r="2" spans="1:4" ht="15">
      <c r="A2" s="21" t="s">
        <v>490</v>
      </c>
      <c r="B2" s="21" t="s">
        <v>490</v>
      </c>
      <c r="C2" s="21" t="s">
        <v>490</v>
      </c>
      <c r="D2" s="21" t="s">
        <v>490</v>
      </c>
    </row>
    <row r="3" spans="1:4" ht="15">
      <c r="A3" s="20" t="s">
        <v>3130</v>
      </c>
      <c r="B3" s="20" t="s">
        <v>3131</v>
      </c>
      <c r="C3" s="20" t="s">
        <v>3132</v>
      </c>
      <c r="D3" s="20" t="s">
        <v>3133</v>
      </c>
    </row>
    <row r="4" spans="1:4" ht="15">
      <c r="A4" s="20" t="s">
        <v>3128</v>
      </c>
      <c r="B4" s="20" t="s">
        <v>3129</v>
      </c>
      <c r="C4" s="20" t="s">
        <v>3134</v>
      </c>
      <c r="D4" s="20" t="s">
        <v>3135</v>
      </c>
    </row>
    <row r="5" spans="1:4" ht="15">
      <c r="A5" s="20" t="s">
        <v>1372</v>
      </c>
      <c r="B5" s="20" t="s">
        <v>3136</v>
      </c>
      <c r="C5" s="20" t="s">
        <v>3137</v>
      </c>
      <c r="D5" s="20" t="s">
        <v>3138</v>
      </c>
    </row>
    <row r="6" spans="1:4" ht="15">
      <c r="A6" s="20" t="s">
        <v>3139</v>
      </c>
      <c r="B6" s="20" t="s">
        <v>3140</v>
      </c>
      <c r="C6" s="20" t="s">
        <v>3141</v>
      </c>
      <c r="D6" s="20" t="s">
        <v>1099</v>
      </c>
    </row>
    <row r="7" spans="1:4" ht="15">
      <c r="A7" s="20" t="s">
        <v>3142</v>
      </c>
      <c r="B7" s="20" t="s">
        <v>3143</v>
      </c>
      <c r="C7" s="20" t="s">
        <v>3144</v>
      </c>
      <c r="D7" s="20" t="s">
        <v>3145</v>
      </c>
    </row>
    <row r="8" spans="1:4" ht="15" customHeight="1">
      <c r="A8" s="20" t="s">
        <v>3146</v>
      </c>
      <c r="B8" s="20" t="s">
        <v>3147</v>
      </c>
      <c r="C8" s="20" t="s">
        <v>3148</v>
      </c>
      <c r="D8" s="21" t="s">
        <v>518</v>
      </c>
    </row>
    <row r="9" spans="1:4" ht="15">
      <c r="A9" s="20" t="s">
        <v>3149</v>
      </c>
      <c r="B9" s="20" t="s">
        <v>3150</v>
      </c>
      <c r="C9" s="20" t="s">
        <v>3151</v>
      </c>
      <c r="D9" s="20" t="s">
        <v>3152</v>
      </c>
    </row>
    <row r="10" spans="1:4" ht="15">
      <c r="A10" s="20" t="s">
        <v>3153</v>
      </c>
      <c r="B10" s="21" t="s">
        <v>518</v>
      </c>
      <c r="C10" s="20" t="s">
        <v>1097</v>
      </c>
      <c r="D10" s="20" t="s">
        <v>3154</v>
      </c>
    </row>
    <row r="11" spans="1:4" ht="15">
      <c r="A11" s="20" t="s">
        <v>3155</v>
      </c>
      <c r="B11" s="20" t="s">
        <v>3156</v>
      </c>
      <c r="C11" s="20" t="s">
        <v>3157</v>
      </c>
      <c r="D11" s="20" t="s">
        <v>3158</v>
      </c>
    </row>
    <row r="12" spans="1:4" ht="15">
      <c r="A12" s="21" t="s">
        <v>518</v>
      </c>
      <c r="B12" s="20" t="s">
        <v>2594</v>
      </c>
      <c r="C12" s="20" t="s">
        <v>3159</v>
      </c>
      <c r="D12" s="20" t="s">
        <v>3160</v>
      </c>
    </row>
    <row r="13" spans="1:4" ht="15">
      <c r="A13" s="20" t="s">
        <v>3161</v>
      </c>
      <c r="B13" s="20" t="s">
        <v>3162</v>
      </c>
      <c r="C13" s="20" t="s">
        <v>3163</v>
      </c>
      <c r="D13" s="20" t="s">
        <v>3164</v>
      </c>
    </row>
    <row r="14" spans="1:4" ht="15">
      <c r="A14" s="20" t="s">
        <v>3165</v>
      </c>
      <c r="B14" s="20" t="s">
        <v>3166</v>
      </c>
      <c r="C14" s="21" t="s">
        <v>518</v>
      </c>
      <c r="D14" s="20" t="s">
        <v>3167</v>
      </c>
    </row>
    <row r="15" spans="1:4" ht="15">
      <c r="A15" s="20" t="s">
        <v>3168</v>
      </c>
      <c r="B15" s="20" t="s">
        <v>3169</v>
      </c>
      <c r="C15" s="20" t="s">
        <v>3170</v>
      </c>
      <c r="D15" s="20" t="s">
        <v>3171</v>
      </c>
    </row>
    <row r="16" spans="1:4" ht="15">
      <c r="A16" s="20" t="s">
        <v>3172</v>
      </c>
      <c r="B16" s="20" t="s">
        <v>3173</v>
      </c>
      <c r="C16" s="20" t="s">
        <v>3174</v>
      </c>
      <c r="D16" s="20" t="s">
        <v>3175</v>
      </c>
    </row>
    <row r="17" spans="1:4" ht="15">
      <c r="A17" s="20" t="s">
        <v>3176</v>
      </c>
      <c r="B17" s="20" t="s">
        <v>3177</v>
      </c>
      <c r="C17" s="20" t="s">
        <v>3178</v>
      </c>
      <c r="D17" s="20" t="s">
        <v>3179</v>
      </c>
    </row>
    <row r="18" spans="1:4" ht="15">
      <c r="A18" s="20" t="s">
        <v>3180</v>
      </c>
      <c r="B18" s="20" t="s">
        <v>3181</v>
      </c>
      <c r="C18" s="20" t="s">
        <v>3182</v>
      </c>
      <c r="D18" s="20" t="s">
        <v>3183</v>
      </c>
    </row>
    <row r="19" spans="1:4" ht="15">
      <c r="A19" s="20" t="s">
        <v>3184</v>
      </c>
      <c r="B19" s="20" t="s">
        <v>3185</v>
      </c>
      <c r="C19" s="20" t="s">
        <v>3186</v>
      </c>
      <c r="D19" s="20" t="s">
        <v>3187</v>
      </c>
    </row>
    <row r="20" spans="1:4" ht="15">
      <c r="A20" s="20" t="s">
        <v>3188</v>
      </c>
      <c r="B20" s="20" t="s">
        <v>3189</v>
      </c>
      <c r="C20" s="20" t="s">
        <v>3190</v>
      </c>
      <c r="D20" s="20" t="s">
        <v>3191</v>
      </c>
    </row>
    <row r="21" spans="1:4" ht="15">
      <c r="A21" s="20" t="s">
        <v>3192</v>
      </c>
      <c r="B21" s="20" t="s">
        <v>3193</v>
      </c>
      <c r="C21" s="20" t="s">
        <v>3194</v>
      </c>
      <c r="D21" s="20" t="s">
        <v>3195</v>
      </c>
    </row>
    <row r="22" spans="1:4" ht="15">
      <c r="A22" s="20" t="s">
        <v>3196</v>
      </c>
      <c r="B22" s="20" t="s">
        <v>3197</v>
      </c>
      <c r="C22" s="20" t="s">
        <v>3198</v>
      </c>
      <c r="D22" s="20" t="s">
        <v>3199</v>
      </c>
    </row>
    <row r="23" spans="1:4" ht="15">
      <c r="A23" s="20" t="s">
        <v>3200</v>
      </c>
      <c r="B23" s="20" t="s">
        <v>3201</v>
      </c>
      <c r="C23" s="20" t="s">
        <v>3202</v>
      </c>
      <c r="D23" s="20" t="s">
        <v>3203</v>
      </c>
    </row>
    <row r="24" spans="1:4" ht="15">
      <c r="A24" s="20" t="s">
        <v>1510</v>
      </c>
      <c r="B24" s="20" t="s">
        <v>3204</v>
      </c>
      <c r="C24" s="20" t="s">
        <v>3205</v>
      </c>
      <c r="D24" s="20" t="s">
        <v>3206</v>
      </c>
    </row>
    <row r="25" spans="1:4" ht="15">
      <c r="A25" s="20" t="s">
        <v>3207</v>
      </c>
      <c r="B25" s="20" t="s">
        <v>3208</v>
      </c>
      <c r="C25" s="20" t="s">
        <v>3209</v>
      </c>
      <c r="D25" s="20" t="s">
        <v>3210</v>
      </c>
    </row>
    <row r="26" spans="1:4" ht="15">
      <c r="A26" s="20" t="s">
        <v>648</v>
      </c>
      <c r="B26" s="20" t="s">
        <v>3211</v>
      </c>
      <c r="C26" s="20" t="s">
        <v>608</v>
      </c>
      <c r="D26" s="20" t="s">
        <v>3212</v>
      </c>
    </row>
    <row r="27" spans="1:4" ht="15">
      <c r="A27" s="20" t="s">
        <v>2408</v>
      </c>
      <c r="B27" s="20" t="s">
        <v>1790</v>
      </c>
      <c r="C27" s="20" t="s">
        <v>3213</v>
      </c>
      <c r="D27" s="20" t="s">
        <v>3214</v>
      </c>
    </row>
    <row r="28" spans="1:4" ht="15">
      <c r="A28" s="20" t="s">
        <v>3215</v>
      </c>
      <c r="B28" s="20" t="s">
        <v>3216</v>
      </c>
      <c r="C28" s="20" t="s">
        <v>3217</v>
      </c>
      <c r="D28" s="20" t="s">
        <v>3218</v>
      </c>
    </row>
    <row r="29" spans="1:4" ht="15">
      <c r="A29" s="20" t="s">
        <v>3219</v>
      </c>
      <c r="B29" s="20" t="s">
        <v>3220</v>
      </c>
      <c r="C29" s="20" t="s">
        <v>3221</v>
      </c>
      <c r="D29" s="20" t="s">
        <v>3222</v>
      </c>
    </row>
    <row r="30" spans="1:4" ht="18" customHeight="1">
      <c r="A30" s="20" t="s">
        <v>3223</v>
      </c>
      <c r="B30" s="20" t="s">
        <v>3224</v>
      </c>
      <c r="C30" s="20" t="s">
        <v>3225</v>
      </c>
      <c r="D30" s="20" t="s">
        <v>3226</v>
      </c>
    </row>
    <row r="31" spans="1:4" ht="15">
      <c r="A31" s="20" t="s">
        <v>3227</v>
      </c>
      <c r="B31" s="20" t="s">
        <v>3228</v>
      </c>
      <c r="C31" s="20" t="s">
        <v>3229</v>
      </c>
      <c r="D31" s="20" t="s">
        <v>3230</v>
      </c>
    </row>
    <row r="32" spans="1:4" ht="15">
      <c r="A32" s="20" t="s">
        <v>3231</v>
      </c>
      <c r="B32" s="20" t="s">
        <v>3232</v>
      </c>
      <c r="C32" s="20" t="s">
        <v>3233</v>
      </c>
      <c r="D32" s="20" t="s">
        <v>3234</v>
      </c>
    </row>
    <row r="33" spans="1:4" ht="14.25" customHeight="1">
      <c r="A33" s="20" t="s">
        <v>3235</v>
      </c>
      <c r="B33" s="20" t="s">
        <v>3236</v>
      </c>
      <c r="C33" s="20" t="s">
        <v>3237</v>
      </c>
      <c r="D33" s="20" t="s">
        <v>3238</v>
      </c>
    </row>
    <row r="34" spans="1:4" ht="15">
      <c r="A34" s="20" t="s">
        <v>3239</v>
      </c>
      <c r="B34" s="20" t="s">
        <v>1857</v>
      </c>
      <c r="C34" s="20" t="s">
        <v>3240</v>
      </c>
      <c r="D34" s="20" t="s">
        <v>3241</v>
      </c>
    </row>
    <row r="35" spans="1:4" ht="15">
      <c r="A35" s="20" t="s">
        <v>3242</v>
      </c>
      <c r="B35" s="20" t="s">
        <v>3243</v>
      </c>
      <c r="C35" s="20" t="s">
        <v>3244</v>
      </c>
      <c r="D35" s="20" t="s">
        <v>3245</v>
      </c>
    </row>
    <row r="36" spans="1:4" ht="15" customHeight="1">
      <c r="A36" s="20" t="s">
        <v>3246</v>
      </c>
      <c r="B36" s="20" t="s">
        <v>3247</v>
      </c>
      <c r="C36" s="20" t="s">
        <v>3248</v>
      </c>
      <c r="D36" s="20" t="s">
        <v>3249</v>
      </c>
    </row>
    <row r="37" spans="1:4" ht="15">
      <c r="A37" s="20" t="s">
        <v>2881</v>
      </c>
      <c r="B37" s="20" t="s">
        <v>3250</v>
      </c>
      <c r="C37" s="20" t="s">
        <v>3251</v>
      </c>
      <c r="D37" s="20" t="s">
        <v>3252</v>
      </c>
    </row>
    <row r="38" spans="1:4" ht="15">
      <c r="A38" s="20" t="s">
        <v>3253</v>
      </c>
      <c r="C38" s="20" t="s">
        <v>2425</v>
      </c>
      <c r="D38" s="20" t="s">
        <v>3254</v>
      </c>
    </row>
    <row r="39" spans="1:4" ht="15">
      <c r="A39" s="20" t="s">
        <v>3255</v>
      </c>
      <c r="C39" s="20" t="s">
        <v>3256</v>
      </c>
      <c r="D39" s="20" t="s">
        <v>3257</v>
      </c>
    </row>
    <row r="40" spans="1:4" ht="15">
      <c r="A40" s="20" t="s">
        <v>3258</v>
      </c>
      <c r="C40" s="20" t="s">
        <v>2786</v>
      </c>
      <c r="D40" s="20" t="s">
        <v>3259</v>
      </c>
    </row>
    <row r="41" spans="1:4" ht="15">
      <c r="A41" s="20" t="s">
        <v>3260</v>
      </c>
      <c r="C41" s="20" t="s">
        <v>3261</v>
      </c>
      <c r="D41" s="20" t="s">
        <v>2009</v>
      </c>
    </row>
    <row r="42" spans="1:4" ht="15">
      <c r="A42" s="20" t="s">
        <v>3262</v>
      </c>
      <c r="C42" s="20" t="s">
        <v>3263</v>
      </c>
      <c r="D42" s="20" t="s">
        <v>735</v>
      </c>
    </row>
    <row r="43" spans="1:4" ht="15">
      <c r="A43" s="20" t="s">
        <v>3264</v>
      </c>
      <c r="C43" s="20" t="s">
        <v>3265</v>
      </c>
      <c r="D43" s="20" t="s">
        <v>3266</v>
      </c>
    </row>
    <row r="44" spans="1:4" ht="15">
      <c r="A44" s="20" t="s">
        <v>3267</v>
      </c>
      <c r="C44" s="20" t="s">
        <v>3268</v>
      </c>
      <c r="D44" s="20" t="s">
        <v>3269</v>
      </c>
    </row>
    <row r="45" spans="1:4" ht="15">
      <c r="A45" s="20" t="s">
        <v>3270</v>
      </c>
      <c r="C45" s="20" t="s">
        <v>3271</v>
      </c>
      <c r="D45" s="20" t="s">
        <v>3272</v>
      </c>
    </row>
    <row r="46" spans="1:4" ht="15">
      <c r="A46" s="20" t="s">
        <v>3273</v>
      </c>
      <c r="C46" s="20" t="s">
        <v>3220</v>
      </c>
      <c r="D46" s="20" t="s">
        <v>2119</v>
      </c>
    </row>
    <row r="47" spans="1:4" ht="15">
      <c r="A47" s="20" t="s">
        <v>3274</v>
      </c>
      <c r="C47" s="20" t="s">
        <v>1707</v>
      </c>
      <c r="D47" s="20" t="s">
        <v>3275</v>
      </c>
    </row>
    <row r="48" spans="1:4" ht="15">
      <c r="A48" s="20" t="s">
        <v>3276</v>
      </c>
      <c r="C48" s="20" t="s">
        <v>3277</v>
      </c>
      <c r="D48" s="20" t="s">
        <v>3278</v>
      </c>
    </row>
    <row r="49" spans="1:4" ht="15">
      <c r="A49" s="20" t="s">
        <v>3279</v>
      </c>
      <c r="C49" s="20" t="s">
        <v>3280</v>
      </c>
      <c r="D49" s="20" t="s">
        <v>3281</v>
      </c>
    </row>
    <row r="50" spans="1:4" ht="15">
      <c r="A50" s="20" t="s">
        <v>3282</v>
      </c>
      <c r="C50" s="20" t="s">
        <v>3283</v>
      </c>
      <c r="D50" s="20" t="s">
        <v>3284</v>
      </c>
    </row>
    <row r="51" spans="1:4" ht="15">
      <c r="A51" s="20" t="s">
        <v>3285</v>
      </c>
      <c r="C51" s="20" t="s">
        <v>3286</v>
      </c>
      <c r="D51" s="20" t="s">
        <v>3287</v>
      </c>
    </row>
    <row r="52" spans="1:4" ht="15">
      <c r="A52" s="20" t="s">
        <v>1142</v>
      </c>
      <c r="C52" s="20" t="s">
        <v>3288</v>
      </c>
      <c r="D52" s="20" t="s">
        <v>3289</v>
      </c>
    </row>
    <row r="53" spans="1:4" ht="15">
      <c r="A53" s="20" t="s">
        <v>1783</v>
      </c>
      <c r="C53" s="20" t="s">
        <v>3290</v>
      </c>
      <c r="D53" s="20" t="s">
        <v>3291</v>
      </c>
    </row>
    <row r="54" spans="1:4" ht="15">
      <c r="A54" s="20" t="s">
        <v>2017</v>
      </c>
      <c r="C54" s="20" t="s">
        <v>3292</v>
      </c>
      <c r="D54" s="20" t="s">
        <v>3293</v>
      </c>
    </row>
    <row r="55" spans="1:4" ht="15">
      <c r="A55" s="20" t="s">
        <v>3294</v>
      </c>
      <c r="C55" s="20" t="s">
        <v>3295</v>
      </c>
      <c r="D55" s="20" t="s">
        <v>3296</v>
      </c>
    </row>
    <row r="56" spans="1:4" ht="15">
      <c r="A56" s="20" t="s">
        <v>3297</v>
      </c>
      <c r="C56" s="20" t="s">
        <v>3298</v>
      </c>
      <c r="D56" s="20" t="s">
        <v>3299</v>
      </c>
    </row>
    <row r="57" spans="1:4" ht="15">
      <c r="A57" s="20" t="s">
        <v>3300</v>
      </c>
      <c r="C57" s="20" t="s">
        <v>3301</v>
      </c>
      <c r="D57" s="20" t="s">
        <v>3302</v>
      </c>
    </row>
    <row r="58" spans="1:4" ht="15">
      <c r="A58" s="20" t="s">
        <v>3303</v>
      </c>
      <c r="C58" s="20" t="s">
        <v>2215</v>
      </c>
      <c r="D58" s="20" t="s">
        <v>3304</v>
      </c>
    </row>
    <row r="59" spans="1:4" ht="15">
      <c r="A59" s="20" t="s">
        <v>3305</v>
      </c>
      <c r="C59" s="20" t="s">
        <v>3306</v>
      </c>
      <c r="D59" s="20" t="s">
        <v>3307</v>
      </c>
    </row>
    <row r="60" spans="1:4" ht="15">
      <c r="A60" s="20" t="s">
        <v>3308</v>
      </c>
      <c r="C60" s="20" t="s">
        <v>3309</v>
      </c>
      <c r="D60" s="20" t="s">
        <v>3310</v>
      </c>
    </row>
    <row r="61" spans="3:4" ht="15">
      <c r="C61" s="20" t="s">
        <v>3311</v>
      </c>
      <c r="D61" s="20" t="s">
        <v>3312</v>
      </c>
    </row>
    <row r="62" spans="3:4" ht="15">
      <c r="C62" s="20" t="s">
        <v>3313</v>
      </c>
      <c r="D62" s="20" t="s">
        <v>3314</v>
      </c>
    </row>
    <row r="63" ht="15">
      <c r="D63" s="20" t="s">
        <v>3315</v>
      </c>
    </row>
    <row r="64" ht="15">
      <c r="D64" s="20" t="s">
        <v>3316</v>
      </c>
    </row>
    <row r="65" ht="15">
      <c r="D65" s="20" t="s">
        <v>3317</v>
      </c>
    </row>
    <row r="66" ht="15">
      <c r="D66" s="20" t="s">
        <v>3318</v>
      </c>
    </row>
    <row r="67" ht="15">
      <c r="D67" s="20" t="s">
        <v>3319</v>
      </c>
    </row>
    <row r="68" ht="15">
      <c r="D68" s="20" t="s">
        <v>869</v>
      </c>
    </row>
  </sheetData>
  <sheetProtection sheet="1" objects="1" scenarios="1"/>
  <printOptions/>
  <pageMargins left="0.7" right="0.7" top="0.787401575" bottom="0.7874015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F80"/>
  <sheetViews>
    <sheetView zoomScalePageLayoutView="0" workbookViewId="0" topLeftCell="A1">
      <selection activeCell="F9" sqref="F9"/>
    </sheetView>
  </sheetViews>
  <sheetFormatPr defaultColWidth="9.140625" defaultRowHeight="15"/>
  <cols>
    <col min="1" max="1" width="25.421875" style="33" customWidth="1"/>
    <col min="2" max="2" width="21.00390625" style="33" customWidth="1"/>
    <col min="3" max="3" width="22.57421875" style="33" customWidth="1"/>
    <col min="4" max="4" width="26.140625" style="33" customWidth="1"/>
    <col min="5" max="5" width="24.00390625" style="33" customWidth="1"/>
    <col min="6" max="6" width="25.421875" style="33" customWidth="1"/>
    <col min="7" max="16384" width="9.140625" style="33" customWidth="1"/>
  </cols>
  <sheetData>
    <row r="1" spans="1:6" ht="15">
      <c r="A1" s="32" t="s">
        <v>1101</v>
      </c>
      <c r="B1" s="32" t="s">
        <v>1103</v>
      </c>
      <c r="C1" s="32" t="s">
        <v>1105</v>
      </c>
      <c r="D1" s="32" t="s">
        <v>1107</v>
      </c>
      <c r="E1" s="33" t="s">
        <v>1109</v>
      </c>
      <c r="F1" s="33" t="s">
        <v>5696</v>
      </c>
    </row>
    <row r="2" spans="1:6" ht="15">
      <c r="A2" s="34" t="s">
        <v>490</v>
      </c>
      <c r="B2" s="34" t="s">
        <v>490</v>
      </c>
      <c r="C2" s="34" t="s">
        <v>490</v>
      </c>
      <c r="D2" s="34" t="s">
        <v>490</v>
      </c>
      <c r="E2" s="34" t="s">
        <v>490</v>
      </c>
      <c r="F2" s="34" t="s">
        <v>490</v>
      </c>
    </row>
    <row r="3" spans="1:6" ht="15">
      <c r="A3" s="32" t="s">
        <v>5697</v>
      </c>
      <c r="B3" s="32" t="s">
        <v>5698</v>
      </c>
      <c r="C3" s="32" t="s">
        <v>5699</v>
      </c>
      <c r="D3" s="32" t="s">
        <v>5700</v>
      </c>
      <c r="E3" s="32" t="s">
        <v>5701</v>
      </c>
      <c r="F3" s="32" t="s">
        <v>5702</v>
      </c>
    </row>
    <row r="4" spans="1:6" ht="15">
      <c r="A4" s="32" t="s">
        <v>1101</v>
      </c>
      <c r="B4" s="32" t="s">
        <v>1103</v>
      </c>
      <c r="C4" s="32" t="s">
        <v>5703</v>
      </c>
      <c r="D4" s="32" t="s">
        <v>5704</v>
      </c>
      <c r="E4" s="32" t="s">
        <v>5705</v>
      </c>
      <c r="F4" s="32" t="s">
        <v>5696</v>
      </c>
    </row>
    <row r="5" spans="1:6" ht="15">
      <c r="A5" s="32" t="s">
        <v>5706</v>
      </c>
      <c r="B5" s="32" t="s">
        <v>5707</v>
      </c>
      <c r="C5" s="32" t="s">
        <v>5708</v>
      </c>
      <c r="D5" s="32" t="s">
        <v>5709</v>
      </c>
      <c r="E5" s="32" t="s">
        <v>5710</v>
      </c>
      <c r="F5" s="32" t="s">
        <v>5711</v>
      </c>
    </row>
    <row r="6" spans="1:6" ht="15">
      <c r="A6" s="32" t="s">
        <v>645</v>
      </c>
      <c r="B6" s="32" t="s">
        <v>5712</v>
      </c>
      <c r="C6" s="32" t="s">
        <v>1105</v>
      </c>
      <c r="D6" s="32" t="s">
        <v>5713</v>
      </c>
      <c r="E6" s="32" t="s">
        <v>5714</v>
      </c>
      <c r="F6" s="32" t="s">
        <v>5715</v>
      </c>
    </row>
    <row r="7" spans="1:6" ht="15">
      <c r="A7" s="32" t="s">
        <v>5716</v>
      </c>
      <c r="B7" s="32" t="s">
        <v>5717</v>
      </c>
      <c r="C7" s="32" t="s">
        <v>5718</v>
      </c>
      <c r="D7" s="32" t="s">
        <v>1107</v>
      </c>
      <c r="E7" s="32" t="s">
        <v>3215</v>
      </c>
      <c r="F7" s="34" t="s">
        <v>518</v>
      </c>
    </row>
    <row r="8" spans="1:6" ht="15">
      <c r="A8" s="32" t="s">
        <v>5719</v>
      </c>
      <c r="B8" s="32" t="s">
        <v>5720</v>
      </c>
      <c r="C8" s="32" t="s">
        <v>5721</v>
      </c>
      <c r="D8" s="32" t="s">
        <v>5722</v>
      </c>
      <c r="E8" s="32" t="s">
        <v>1109</v>
      </c>
      <c r="F8" s="32" t="s">
        <v>5723</v>
      </c>
    </row>
    <row r="9" spans="1:6" ht="15">
      <c r="A9" s="32" t="s">
        <v>5724</v>
      </c>
      <c r="B9" s="34" t="s">
        <v>518</v>
      </c>
      <c r="C9" s="32" t="s">
        <v>5725</v>
      </c>
      <c r="D9" s="32" t="s">
        <v>5726</v>
      </c>
      <c r="E9" s="32" t="s">
        <v>5727</v>
      </c>
      <c r="F9" s="32" t="s">
        <v>4299</v>
      </c>
    </row>
    <row r="10" spans="1:6" ht="15">
      <c r="A10" s="32" t="s">
        <v>5728</v>
      </c>
      <c r="B10" s="32" t="s">
        <v>5729</v>
      </c>
      <c r="C10" s="34" t="s">
        <v>518</v>
      </c>
      <c r="D10" s="32" t="s">
        <v>5730</v>
      </c>
      <c r="E10" s="34" t="s">
        <v>518</v>
      </c>
      <c r="F10" s="32" t="s">
        <v>4322</v>
      </c>
    </row>
    <row r="11" spans="1:6" ht="15">
      <c r="A11" s="34" t="s">
        <v>518</v>
      </c>
      <c r="B11" s="32" t="s">
        <v>3170</v>
      </c>
      <c r="C11" s="32" t="s">
        <v>4995</v>
      </c>
      <c r="D11" s="34" t="s">
        <v>518</v>
      </c>
      <c r="E11" s="32" t="s">
        <v>3152</v>
      </c>
      <c r="F11" s="32" t="s">
        <v>4136</v>
      </c>
    </row>
    <row r="12" spans="1:6" ht="15">
      <c r="A12" s="32" t="s">
        <v>5731</v>
      </c>
      <c r="B12" s="32" t="s">
        <v>5732</v>
      </c>
      <c r="C12" s="32" t="s">
        <v>5733</v>
      </c>
      <c r="D12" s="32" t="s">
        <v>5734</v>
      </c>
      <c r="E12" s="32" t="s">
        <v>549</v>
      </c>
      <c r="F12" s="32" t="s">
        <v>5735</v>
      </c>
    </row>
    <row r="13" spans="1:6" ht="15">
      <c r="A13" s="32" t="s">
        <v>5736</v>
      </c>
      <c r="B13" s="32" t="s">
        <v>5737</v>
      </c>
      <c r="C13" s="32" t="s">
        <v>5738</v>
      </c>
      <c r="D13" s="32" t="s">
        <v>5739</v>
      </c>
      <c r="E13" s="32" t="s">
        <v>5740</v>
      </c>
      <c r="F13" s="32" t="s">
        <v>5741</v>
      </c>
    </row>
    <row r="14" spans="1:6" ht="15">
      <c r="A14" s="32" t="s">
        <v>5742</v>
      </c>
      <c r="B14" s="32" t="s">
        <v>5351</v>
      </c>
      <c r="C14" s="32" t="s">
        <v>5743</v>
      </c>
      <c r="D14" s="32" t="s">
        <v>5744</v>
      </c>
      <c r="E14" s="32" t="s">
        <v>5745</v>
      </c>
      <c r="F14" s="32" t="s">
        <v>5746</v>
      </c>
    </row>
    <row r="15" spans="1:6" ht="15">
      <c r="A15" s="32" t="s">
        <v>5747</v>
      </c>
      <c r="B15" s="32" t="s">
        <v>577</v>
      </c>
      <c r="C15" s="32" t="s">
        <v>5748</v>
      </c>
      <c r="D15" s="32" t="s">
        <v>5374</v>
      </c>
      <c r="E15" s="32" t="s">
        <v>5749</v>
      </c>
      <c r="F15" s="32" t="s">
        <v>5750</v>
      </c>
    </row>
    <row r="16" spans="1:6" ht="15">
      <c r="A16" s="32" t="s">
        <v>5751</v>
      </c>
      <c r="B16" s="32" t="s">
        <v>5752</v>
      </c>
      <c r="C16" s="32" t="s">
        <v>5753</v>
      </c>
      <c r="D16" s="32" t="s">
        <v>2599</v>
      </c>
      <c r="E16" s="32" t="s">
        <v>2632</v>
      </c>
      <c r="F16" s="32" t="s">
        <v>5754</v>
      </c>
    </row>
    <row r="17" spans="1:5" ht="15">
      <c r="A17" s="32" t="s">
        <v>5755</v>
      </c>
      <c r="B17" s="32" t="s">
        <v>5756</v>
      </c>
      <c r="C17" s="32" t="s">
        <v>5757</v>
      </c>
      <c r="D17" s="32" t="s">
        <v>5758</v>
      </c>
      <c r="E17" s="32" t="s">
        <v>1280</v>
      </c>
    </row>
    <row r="18" spans="1:5" ht="15">
      <c r="A18" s="32" t="s">
        <v>5759</v>
      </c>
      <c r="B18" s="32" t="s">
        <v>5760</v>
      </c>
      <c r="C18" s="32" t="s">
        <v>5761</v>
      </c>
      <c r="D18" s="32" t="s">
        <v>5762</v>
      </c>
      <c r="E18" s="32" t="s">
        <v>5763</v>
      </c>
    </row>
    <row r="19" spans="1:5" ht="15">
      <c r="A19" s="32" t="s">
        <v>5764</v>
      </c>
      <c r="B19" s="32" t="s">
        <v>5765</v>
      </c>
      <c r="C19" s="32" t="s">
        <v>5766</v>
      </c>
      <c r="D19" s="32" t="s">
        <v>5767</v>
      </c>
      <c r="E19" s="32" t="s">
        <v>5768</v>
      </c>
    </row>
    <row r="20" spans="1:5" ht="15">
      <c r="A20" s="32" t="s">
        <v>5769</v>
      </c>
      <c r="B20" s="32" t="s">
        <v>5770</v>
      </c>
      <c r="C20" s="32" t="s">
        <v>5771</v>
      </c>
      <c r="D20" s="32" t="s">
        <v>5772</v>
      </c>
      <c r="E20" s="32" t="s">
        <v>5773</v>
      </c>
    </row>
    <row r="21" spans="1:5" ht="15">
      <c r="A21" s="32" t="s">
        <v>5774</v>
      </c>
      <c r="B21" s="32" t="s">
        <v>5775</v>
      </c>
      <c r="D21" s="32" t="s">
        <v>5776</v>
      </c>
      <c r="E21" s="32" t="s">
        <v>5777</v>
      </c>
    </row>
    <row r="22" spans="1:5" ht="15">
      <c r="A22" s="32" t="s">
        <v>3444</v>
      </c>
      <c r="B22" s="32" t="s">
        <v>5778</v>
      </c>
      <c r="D22" s="32" t="s">
        <v>5779</v>
      </c>
      <c r="E22" s="32" t="s">
        <v>5780</v>
      </c>
    </row>
    <row r="23" spans="1:5" ht="15">
      <c r="A23" s="32" t="s">
        <v>5781</v>
      </c>
      <c r="B23" s="32" t="s">
        <v>5782</v>
      </c>
      <c r="D23" s="32" t="s">
        <v>5783</v>
      </c>
      <c r="E23" s="32" t="s">
        <v>5784</v>
      </c>
    </row>
    <row r="24" spans="1:5" ht="15">
      <c r="A24" s="32" t="s">
        <v>5785</v>
      </c>
      <c r="B24" s="32" t="s">
        <v>5786</v>
      </c>
      <c r="D24" s="32" t="s">
        <v>5787</v>
      </c>
      <c r="E24" s="32" t="s">
        <v>5788</v>
      </c>
    </row>
    <row r="25" spans="1:5" ht="15">
      <c r="A25" s="32" t="s">
        <v>5789</v>
      </c>
      <c r="B25" s="32" t="s">
        <v>5790</v>
      </c>
      <c r="D25" s="32" t="s">
        <v>5791</v>
      </c>
      <c r="E25" s="32" t="s">
        <v>5792</v>
      </c>
    </row>
    <row r="26" spans="1:5" ht="15">
      <c r="A26" s="32" t="s">
        <v>5793</v>
      </c>
      <c r="B26" s="32" t="s">
        <v>5794</v>
      </c>
      <c r="D26" s="32" t="s">
        <v>5795</v>
      </c>
      <c r="E26" s="32" t="s">
        <v>5796</v>
      </c>
    </row>
    <row r="27" spans="1:5" ht="15">
      <c r="A27" s="32" t="s">
        <v>5797</v>
      </c>
      <c r="B27" s="32" t="s">
        <v>611</v>
      </c>
      <c r="D27" s="32" t="s">
        <v>4313</v>
      </c>
      <c r="E27" s="32" t="s">
        <v>5798</v>
      </c>
    </row>
    <row r="28" spans="1:5" ht="15">
      <c r="A28" s="32" t="s">
        <v>5799</v>
      </c>
      <c r="B28" s="32" t="s">
        <v>5800</v>
      </c>
      <c r="D28" s="32" t="s">
        <v>5801</v>
      </c>
      <c r="E28" s="32" t="s">
        <v>5802</v>
      </c>
    </row>
    <row r="29" spans="1:5" ht="15">
      <c r="A29" s="32" t="s">
        <v>4021</v>
      </c>
      <c r="B29" s="32" t="s">
        <v>5803</v>
      </c>
      <c r="D29" s="32" t="s">
        <v>5804</v>
      </c>
      <c r="E29" s="32" t="s">
        <v>5805</v>
      </c>
    </row>
    <row r="30" spans="1:5" ht="15">
      <c r="A30" s="32" t="s">
        <v>2272</v>
      </c>
      <c r="B30" s="32" t="s">
        <v>5806</v>
      </c>
      <c r="D30" s="32" t="s">
        <v>5807</v>
      </c>
      <c r="E30" s="32" t="s">
        <v>5808</v>
      </c>
    </row>
    <row r="31" spans="1:5" ht="15">
      <c r="A31" s="32" t="s">
        <v>5809</v>
      </c>
      <c r="B31" s="32" t="s">
        <v>4347</v>
      </c>
      <c r="D31" s="32" t="s">
        <v>5810</v>
      </c>
      <c r="E31" s="32" t="s">
        <v>5811</v>
      </c>
    </row>
    <row r="32" spans="1:5" ht="15">
      <c r="A32" s="32" t="s">
        <v>3218</v>
      </c>
      <c r="B32" s="32" t="s">
        <v>5812</v>
      </c>
      <c r="D32" s="32" t="s">
        <v>5813</v>
      </c>
      <c r="E32" s="32" t="s">
        <v>5814</v>
      </c>
    </row>
    <row r="33" spans="1:5" ht="15">
      <c r="A33" s="32" t="s">
        <v>5815</v>
      </c>
      <c r="B33" s="32" t="s">
        <v>5816</v>
      </c>
      <c r="D33" s="32" t="s">
        <v>5817</v>
      </c>
      <c r="E33" s="32" t="s">
        <v>5818</v>
      </c>
    </row>
    <row r="34" spans="1:5" ht="15">
      <c r="A34" s="32" t="s">
        <v>5819</v>
      </c>
      <c r="B34" s="32" t="s">
        <v>5467</v>
      </c>
      <c r="D34" s="32" t="s">
        <v>5820</v>
      </c>
      <c r="E34" s="32" t="s">
        <v>5821</v>
      </c>
    </row>
    <row r="35" spans="1:5" ht="15">
      <c r="A35" s="32" t="s">
        <v>5822</v>
      </c>
      <c r="B35" s="32" t="s">
        <v>5823</v>
      </c>
      <c r="D35" s="32" t="s">
        <v>5824</v>
      </c>
      <c r="E35" s="32" t="s">
        <v>5825</v>
      </c>
    </row>
    <row r="36" spans="1:5" ht="15">
      <c r="A36" s="32" t="s">
        <v>5810</v>
      </c>
      <c r="B36" s="32" t="s">
        <v>5826</v>
      </c>
      <c r="D36" s="32" t="s">
        <v>5827</v>
      </c>
      <c r="E36" s="32" t="s">
        <v>5828</v>
      </c>
    </row>
    <row r="37" spans="1:5" ht="15">
      <c r="A37" s="32" t="s">
        <v>5829</v>
      </c>
      <c r="B37" s="32" t="s">
        <v>5830</v>
      </c>
      <c r="D37" s="32" t="s">
        <v>5721</v>
      </c>
      <c r="E37" s="32" t="s">
        <v>1656</v>
      </c>
    </row>
    <row r="38" spans="1:5" ht="15">
      <c r="A38" s="32" t="s">
        <v>2949</v>
      </c>
      <c r="B38" s="32" t="s">
        <v>1527</v>
      </c>
      <c r="D38" s="32" t="s">
        <v>5831</v>
      </c>
      <c r="E38" s="32" t="s">
        <v>5832</v>
      </c>
    </row>
    <row r="39" spans="1:5" ht="15">
      <c r="A39" s="32" t="s">
        <v>5833</v>
      </c>
      <c r="B39" s="32" t="s">
        <v>5834</v>
      </c>
      <c r="D39" s="32" t="s">
        <v>5835</v>
      </c>
      <c r="E39" s="32" t="s">
        <v>2870</v>
      </c>
    </row>
    <row r="40" spans="1:5" ht="15">
      <c r="A40" s="32" t="s">
        <v>5836</v>
      </c>
      <c r="B40" s="32" t="s">
        <v>5837</v>
      </c>
      <c r="D40" s="32" t="s">
        <v>5838</v>
      </c>
      <c r="E40" s="32" t="s">
        <v>5839</v>
      </c>
    </row>
    <row r="41" spans="1:5" ht="15">
      <c r="A41" s="32" t="s">
        <v>5840</v>
      </c>
      <c r="B41" s="32" t="s">
        <v>5841</v>
      </c>
      <c r="D41" s="32" t="s">
        <v>5842</v>
      </c>
      <c r="E41" s="32" t="s">
        <v>5843</v>
      </c>
    </row>
    <row r="42" spans="1:5" ht="15">
      <c r="A42" s="32" t="s">
        <v>5844</v>
      </c>
      <c r="B42" s="32" t="s">
        <v>5845</v>
      </c>
      <c r="D42" s="32" t="s">
        <v>1992</v>
      </c>
      <c r="E42" s="32" t="s">
        <v>5846</v>
      </c>
    </row>
    <row r="43" spans="1:5" ht="15">
      <c r="A43" s="32" t="s">
        <v>5847</v>
      </c>
      <c r="B43" s="32" t="s">
        <v>5848</v>
      </c>
      <c r="D43" s="32" t="s">
        <v>5849</v>
      </c>
      <c r="E43" s="32" t="s">
        <v>5850</v>
      </c>
    </row>
    <row r="44" spans="1:5" ht="15">
      <c r="A44" s="32" t="s">
        <v>5851</v>
      </c>
      <c r="B44" s="32" t="s">
        <v>5852</v>
      </c>
      <c r="D44" s="32" t="s">
        <v>5853</v>
      </c>
      <c r="E44" s="32" t="s">
        <v>5854</v>
      </c>
    </row>
    <row r="45" spans="1:5" ht="15">
      <c r="A45" s="32" t="s">
        <v>5855</v>
      </c>
      <c r="B45" s="32" t="s">
        <v>5856</v>
      </c>
      <c r="D45" s="32" t="s">
        <v>5857</v>
      </c>
      <c r="E45" s="32" t="s">
        <v>5858</v>
      </c>
    </row>
    <row r="46" spans="1:5" ht="15">
      <c r="A46" s="32" t="s">
        <v>5859</v>
      </c>
      <c r="B46" s="32" t="s">
        <v>5860</v>
      </c>
      <c r="D46" s="32" t="s">
        <v>5861</v>
      </c>
      <c r="E46" s="32" t="s">
        <v>5862</v>
      </c>
    </row>
    <row r="47" spans="1:5" ht="15">
      <c r="A47" s="32" t="s">
        <v>5863</v>
      </c>
      <c r="B47" s="32" t="s">
        <v>5864</v>
      </c>
      <c r="D47" s="32" t="s">
        <v>5865</v>
      </c>
      <c r="E47" s="32" t="s">
        <v>5866</v>
      </c>
    </row>
    <row r="48" spans="1:5" ht="15">
      <c r="A48" s="32" t="s">
        <v>5867</v>
      </c>
      <c r="B48" s="32" t="s">
        <v>5868</v>
      </c>
      <c r="D48" s="32" t="s">
        <v>5869</v>
      </c>
      <c r="E48" s="32" t="s">
        <v>5870</v>
      </c>
    </row>
    <row r="49" spans="1:5" ht="15">
      <c r="A49" s="32" t="s">
        <v>814</v>
      </c>
      <c r="B49" s="32" t="s">
        <v>5871</v>
      </c>
      <c r="D49" s="32" t="s">
        <v>5236</v>
      </c>
      <c r="E49" s="32" t="s">
        <v>5872</v>
      </c>
    </row>
    <row r="50" spans="1:5" ht="15">
      <c r="A50" s="32" t="s">
        <v>5873</v>
      </c>
      <c r="B50" s="32" t="s">
        <v>5874</v>
      </c>
      <c r="D50" s="32" t="s">
        <v>5875</v>
      </c>
      <c r="E50" s="32" t="s">
        <v>5876</v>
      </c>
    </row>
    <row r="51" spans="1:5" ht="15">
      <c r="A51" s="32" t="s">
        <v>5877</v>
      </c>
      <c r="B51" s="32" t="s">
        <v>5878</v>
      </c>
      <c r="D51" s="32" t="s">
        <v>5879</v>
      </c>
      <c r="E51" s="32" t="s">
        <v>5880</v>
      </c>
    </row>
    <row r="52" spans="1:5" ht="15">
      <c r="A52" s="32" t="s">
        <v>5881</v>
      </c>
      <c r="B52" s="32" t="s">
        <v>3944</v>
      </c>
      <c r="D52" s="32" t="s">
        <v>5882</v>
      </c>
      <c r="E52" s="32" t="s">
        <v>5883</v>
      </c>
    </row>
    <row r="53" spans="1:5" ht="15">
      <c r="A53" s="32" t="s">
        <v>5884</v>
      </c>
      <c r="B53" s="32" t="s">
        <v>819</v>
      </c>
      <c r="D53" s="32" t="s">
        <v>5885</v>
      </c>
      <c r="E53" s="32" t="s">
        <v>5886</v>
      </c>
    </row>
    <row r="54" spans="1:5" ht="15">
      <c r="A54" s="32" t="s">
        <v>5887</v>
      </c>
      <c r="B54" s="32" t="s">
        <v>5888</v>
      </c>
      <c r="D54" s="32" t="s">
        <v>5889</v>
      </c>
      <c r="E54" s="32" t="s">
        <v>3643</v>
      </c>
    </row>
    <row r="55" spans="1:5" ht="15">
      <c r="A55" s="32" t="s">
        <v>5890</v>
      </c>
      <c r="B55" s="32" t="s">
        <v>4378</v>
      </c>
      <c r="D55" s="32" t="s">
        <v>5891</v>
      </c>
      <c r="E55" s="32" t="s">
        <v>5892</v>
      </c>
    </row>
    <row r="56" spans="1:5" ht="15">
      <c r="A56" s="32" t="s">
        <v>5893</v>
      </c>
      <c r="B56" s="32" t="s">
        <v>5894</v>
      </c>
      <c r="D56" s="32" t="s">
        <v>5895</v>
      </c>
      <c r="E56" s="32" t="s">
        <v>3642</v>
      </c>
    </row>
    <row r="57" spans="1:5" ht="15">
      <c r="A57" s="32" t="s">
        <v>4186</v>
      </c>
      <c r="B57" s="32" t="s">
        <v>5896</v>
      </c>
      <c r="D57" s="32" t="s">
        <v>5897</v>
      </c>
      <c r="E57" s="32" t="s">
        <v>5898</v>
      </c>
    </row>
    <row r="58" spans="1:5" ht="15">
      <c r="A58" s="32" t="s">
        <v>5899</v>
      </c>
      <c r="B58" s="32" t="s">
        <v>5900</v>
      </c>
      <c r="E58" s="32" t="s">
        <v>5901</v>
      </c>
    </row>
    <row r="59" spans="1:5" ht="15">
      <c r="A59" s="32" t="s">
        <v>4124</v>
      </c>
      <c r="B59" s="32" t="s">
        <v>5902</v>
      </c>
      <c r="E59" s="32" t="s">
        <v>5903</v>
      </c>
    </row>
    <row r="60" spans="1:5" ht="15">
      <c r="A60" s="32" t="s">
        <v>5904</v>
      </c>
      <c r="B60" s="32" t="s">
        <v>5905</v>
      </c>
      <c r="E60" s="32" t="s">
        <v>4406</v>
      </c>
    </row>
    <row r="61" spans="1:5" ht="15">
      <c r="A61" s="32" t="s">
        <v>5906</v>
      </c>
      <c r="B61" s="32" t="s">
        <v>850</v>
      </c>
      <c r="E61" s="32" t="s">
        <v>5907</v>
      </c>
    </row>
    <row r="62" spans="1:5" ht="15">
      <c r="A62" s="32" t="s">
        <v>5908</v>
      </c>
      <c r="B62" s="32" t="s">
        <v>1926</v>
      </c>
      <c r="E62" s="32" t="s">
        <v>3274</v>
      </c>
    </row>
    <row r="63" spans="1:5" ht="15">
      <c r="A63" s="32" t="s">
        <v>5909</v>
      </c>
      <c r="B63" s="32" t="s">
        <v>5910</v>
      </c>
      <c r="E63" s="32" t="s">
        <v>5911</v>
      </c>
    </row>
    <row r="64" spans="1:5" ht="15">
      <c r="A64" s="32" t="s">
        <v>5912</v>
      </c>
      <c r="B64" s="32" t="s">
        <v>5913</v>
      </c>
      <c r="E64" s="32" t="s">
        <v>5914</v>
      </c>
    </row>
    <row r="65" spans="1:5" ht="15">
      <c r="A65" s="32" t="s">
        <v>5915</v>
      </c>
      <c r="B65" s="32" t="s">
        <v>4124</v>
      </c>
      <c r="E65" s="32" t="s">
        <v>5916</v>
      </c>
    </row>
    <row r="66" spans="1:5" ht="15">
      <c r="A66" s="32" t="s">
        <v>5917</v>
      </c>
      <c r="B66" s="32" t="s">
        <v>5918</v>
      </c>
      <c r="E66" s="32" t="s">
        <v>2961</v>
      </c>
    </row>
    <row r="67" spans="1:5" ht="15">
      <c r="A67" s="32" t="s">
        <v>5919</v>
      </c>
      <c r="B67" s="32" t="s">
        <v>3705</v>
      </c>
      <c r="E67" s="32" t="s">
        <v>5920</v>
      </c>
    </row>
    <row r="68" spans="1:5" ht="15">
      <c r="A68" s="32" t="s">
        <v>5921</v>
      </c>
      <c r="B68" s="32" t="s">
        <v>5922</v>
      </c>
      <c r="E68" s="32" t="s">
        <v>5923</v>
      </c>
    </row>
    <row r="69" spans="1:5" ht="15">
      <c r="A69" s="32" t="s">
        <v>1896</v>
      </c>
      <c r="B69" s="32" t="s">
        <v>5924</v>
      </c>
      <c r="E69" s="32" t="s">
        <v>5925</v>
      </c>
    </row>
    <row r="70" spans="1:5" ht="15">
      <c r="A70" s="32" t="s">
        <v>5926</v>
      </c>
      <c r="B70" s="32" t="s">
        <v>5927</v>
      </c>
      <c r="E70" s="32" t="s">
        <v>5928</v>
      </c>
    </row>
    <row r="71" spans="2:5" ht="15">
      <c r="B71" s="32" t="s">
        <v>5929</v>
      </c>
      <c r="E71" s="32" t="s">
        <v>5930</v>
      </c>
    </row>
    <row r="72" spans="2:5" ht="15">
      <c r="B72" s="32" t="s">
        <v>1861</v>
      </c>
      <c r="E72" s="32" t="s">
        <v>5931</v>
      </c>
    </row>
    <row r="73" spans="2:5" ht="15">
      <c r="B73" s="32" t="s">
        <v>5932</v>
      </c>
      <c r="E73" s="32" t="s">
        <v>5933</v>
      </c>
    </row>
    <row r="74" spans="2:5" ht="15">
      <c r="B74" s="32" t="s">
        <v>5934</v>
      </c>
      <c r="E74" s="32" t="s">
        <v>5935</v>
      </c>
    </row>
    <row r="75" spans="2:5" ht="15">
      <c r="B75" s="32" t="s">
        <v>5936</v>
      </c>
      <c r="E75" s="32" t="s">
        <v>5937</v>
      </c>
    </row>
    <row r="76" ht="15">
      <c r="E76" s="32" t="s">
        <v>5938</v>
      </c>
    </row>
    <row r="77" ht="15">
      <c r="E77" s="32" t="s">
        <v>5939</v>
      </c>
    </row>
    <row r="78" ht="15">
      <c r="E78" s="32" t="s">
        <v>2515</v>
      </c>
    </row>
    <row r="79" ht="15">
      <c r="E79" s="32" t="s">
        <v>5750</v>
      </c>
    </row>
    <row r="80" ht="15">
      <c r="E80" s="32" t="s">
        <v>5940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14"/>
  <sheetViews>
    <sheetView zoomScalePageLayoutView="0" workbookViewId="0" topLeftCell="A1">
      <selection activeCell="F29" sqref="F29"/>
    </sheetView>
  </sheetViews>
  <sheetFormatPr defaultColWidth="9.140625" defaultRowHeight="15"/>
  <cols>
    <col min="1" max="6" width="29.57421875" style="0" customWidth="1"/>
  </cols>
  <sheetData>
    <row r="1" spans="1:5" ht="15">
      <c r="A1" t="s">
        <v>1113</v>
      </c>
      <c r="B1" t="s">
        <v>1115</v>
      </c>
      <c r="C1" s="24" t="s">
        <v>1117</v>
      </c>
      <c r="D1" t="s">
        <v>1119</v>
      </c>
      <c r="E1" t="s">
        <v>1121</v>
      </c>
    </row>
    <row r="2" spans="1:5" ht="15">
      <c r="A2" s="6" t="s">
        <v>490</v>
      </c>
      <c r="B2" s="6" t="s">
        <v>490</v>
      </c>
      <c r="C2" s="6" t="s">
        <v>490</v>
      </c>
      <c r="D2" s="6" t="s">
        <v>490</v>
      </c>
      <c r="E2" s="6" t="s">
        <v>490</v>
      </c>
    </row>
    <row r="3" spans="1:5" ht="15">
      <c r="A3" s="7" t="s">
        <v>1588</v>
      </c>
      <c r="B3" s="25" t="s">
        <v>3893</v>
      </c>
      <c r="C3" s="24" t="s">
        <v>3894</v>
      </c>
      <c r="D3" s="24" t="s">
        <v>3895</v>
      </c>
      <c r="E3" s="24" t="s">
        <v>1283</v>
      </c>
    </row>
    <row r="4" spans="1:5" ht="15">
      <c r="A4" s="7" t="s">
        <v>1113</v>
      </c>
      <c r="B4" s="24" t="s">
        <v>3896</v>
      </c>
      <c r="C4" s="24" t="s">
        <v>3897</v>
      </c>
      <c r="D4" s="24" t="s">
        <v>3519</v>
      </c>
      <c r="E4" s="24" t="s">
        <v>3898</v>
      </c>
    </row>
    <row r="5" spans="1:5" ht="15">
      <c r="A5" s="7" t="s">
        <v>3899</v>
      </c>
      <c r="B5" s="24" t="s">
        <v>3900</v>
      </c>
      <c r="C5" s="24" t="s">
        <v>1117</v>
      </c>
      <c r="D5" s="24" t="s">
        <v>3901</v>
      </c>
      <c r="E5" s="24" t="s">
        <v>3902</v>
      </c>
    </row>
    <row r="6" spans="1:5" ht="15">
      <c r="A6" s="6" t="s">
        <v>518</v>
      </c>
      <c r="B6" s="24" t="s">
        <v>3903</v>
      </c>
      <c r="C6" s="6" t="s">
        <v>518</v>
      </c>
      <c r="D6" s="24" t="s">
        <v>1119</v>
      </c>
      <c r="E6" s="24" t="s">
        <v>3904</v>
      </c>
    </row>
    <row r="7" spans="1:5" ht="15">
      <c r="A7" s="24" t="s">
        <v>3905</v>
      </c>
      <c r="B7" s="24" t="s">
        <v>1115</v>
      </c>
      <c r="C7" s="24" t="s">
        <v>3906</v>
      </c>
      <c r="D7" s="6" t="s">
        <v>518</v>
      </c>
      <c r="E7" s="24" t="s">
        <v>3907</v>
      </c>
    </row>
    <row r="8" spans="1:5" ht="15">
      <c r="A8" s="24" t="s">
        <v>535</v>
      </c>
      <c r="B8" s="24" t="s">
        <v>3908</v>
      </c>
      <c r="C8" s="24" t="s">
        <v>3909</v>
      </c>
      <c r="D8" s="24" t="s">
        <v>3910</v>
      </c>
      <c r="E8" s="24" t="s">
        <v>3911</v>
      </c>
    </row>
    <row r="9" spans="1:5" ht="15">
      <c r="A9" s="24" t="s">
        <v>3912</v>
      </c>
      <c r="B9" s="24" t="s">
        <v>3913</v>
      </c>
      <c r="C9" s="24" t="s">
        <v>3914</v>
      </c>
      <c r="D9" s="24" t="s">
        <v>3915</v>
      </c>
      <c r="E9" s="24" t="s">
        <v>3916</v>
      </c>
    </row>
    <row r="10" spans="1:5" ht="15">
      <c r="A10" s="24" t="s">
        <v>3917</v>
      </c>
      <c r="B10" s="24" t="s">
        <v>3918</v>
      </c>
      <c r="C10" s="24" t="s">
        <v>3919</v>
      </c>
      <c r="D10" s="24" t="s">
        <v>3920</v>
      </c>
      <c r="E10" s="24" t="s">
        <v>1121</v>
      </c>
    </row>
    <row r="11" spans="1:5" ht="15">
      <c r="A11" s="24" t="s">
        <v>3921</v>
      </c>
      <c r="B11" s="24" t="s">
        <v>3922</v>
      </c>
      <c r="C11" s="24" t="s">
        <v>549</v>
      </c>
      <c r="D11" s="24" t="s">
        <v>3923</v>
      </c>
      <c r="E11" s="24" t="s">
        <v>3924</v>
      </c>
    </row>
    <row r="12" spans="1:5" ht="15">
      <c r="A12" s="24" t="s">
        <v>3925</v>
      </c>
      <c r="B12" s="6" t="s">
        <v>518</v>
      </c>
      <c r="C12" s="24" t="s">
        <v>3926</v>
      </c>
      <c r="D12" s="24" t="s">
        <v>3927</v>
      </c>
      <c r="E12" s="6" t="s">
        <v>518</v>
      </c>
    </row>
    <row r="13" spans="1:5" ht="15">
      <c r="A13" s="24" t="s">
        <v>3928</v>
      </c>
      <c r="B13" s="24" t="s">
        <v>528</v>
      </c>
      <c r="C13" s="24" t="s">
        <v>3929</v>
      </c>
      <c r="D13" s="24" t="s">
        <v>3930</v>
      </c>
      <c r="E13" s="24" t="s">
        <v>3931</v>
      </c>
    </row>
    <row r="14" spans="1:5" ht="15">
      <c r="A14" s="24" t="s">
        <v>3932</v>
      </c>
      <c r="B14" s="24" t="s">
        <v>3933</v>
      </c>
      <c r="C14" s="24" t="s">
        <v>3934</v>
      </c>
      <c r="D14" s="24" t="s">
        <v>3935</v>
      </c>
      <c r="E14" s="24" t="s">
        <v>549</v>
      </c>
    </row>
    <row r="15" spans="1:5" ht="15">
      <c r="A15" s="24" t="s">
        <v>2917</v>
      </c>
      <c r="B15" s="24" t="s">
        <v>3936</v>
      </c>
      <c r="C15" s="24" t="s">
        <v>3937</v>
      </c>
      <c r="D15" s="24" t="s">
        <v>3938</v>
      </c>
      <c r="E15" s="24" t="s">
        <v>1289</v>
      </c>
    </row>
    <row r="16" spans="1:5" ht="15">
      <c r="A16" s="24" t="s">
        <v>3939</v>
      </c>
      <c r="B16" s="24" t="s">
        <v>3940</v>
      </c>
      <c r="C16" s="24" t="s">
        <v>3941</v>
      </c>
      <c r="D16" s="24" t="s">
        <v>3942</v>
      </c>
      <c r="E16" s="24" t="s">
        <v>3943</v>
      </c>
    </row>
    <row r="17" spans="1:5" ht="15">
      <c r="A17" s="24" t="s">
        <v>3944</v>
      </c>
      <c r="B17" s="24" t="s">
        <v>3945</v>
      </c>
      <c r="C17" s="24" t="s">
        <v>3946</v>
      </c>
      <c r="D17" s="24" t="s">
        <v>3947</v>
      </c>
      <c r="E17" s="24" t="s">
        <v>3948</v>
      </c>
    </row>
    <row r="18" spans="1:5" ht="15">
      <c r="A18" s="24" t="s">
        <v>3949</v>
      </c>
      <c r="B18" s="24" t="s">
        <v>3950</v>
      </c>
      <c r="C18" s="24" t="s">
        <v>3951</v>
      </c>
      <c r="D18" s="24" t="s">
        <v>3952</v>
      </c>
      <c r="E18" s="24" t="s">
        <v>3953</v>
      </c>
    </row>
    <row r="19" spans="1:5" ht="15">
      <c r="A19" s="24" t="s">
        <v>3954</v>
      </c>
      <c r="B19" s="24" t="s">
        <v>3955</v>
      </c>
      <c r="C19" s="24" t="s">
        <v>3956</v>
      </c>
      <c r="D19" s="24" t="s">
        <v>3957</v>
      </c>
      <c r="E19" s="24" t="s">
        <v>3958</v>
      </c>
    </row>
    <row r="20" spans="1:5" ht="15">
      <c r="A20" s="24" t="s">
        <v>3959</v>
      </c>
      <c r="B20" s="24" t="s">
        <v>1291</v>
      </c>
      <c r="C20" s="24" t="s">
        <v>3960</v>
      </c>
      <c r="D20" s="24" t="s">
        <v>3961</v>
      </c>
      <c r="E20" s="24" t="s">
        <v>3962</v>
      </c>
    </row>
    <row r="21" spans="1:5" ht="15">
      <c r="A21" s="24" t="s">
        <v>3963</v>
      </c>
      <c r="B21" s="24" t="s">
        <v>3964</v>
      </c>
      <c r="C21" s="24" t="s">
        <v>3965</v>
      </c>
      <c r="D21" s="24" t="s">
        <v>3966</v>
      </c>
      <c r="E21" s="24" t="s">
        <v>3967</v>
      </c>
    </row>
    <row r="22" spans="1:5" ht="15">
      <c r="A22" s="24" t="s">
        <v>3968</v>
      </c>
      <c r="B22" s="24" t="s">
        <v>3969</v>
      </c>
      <c r="C22" s="24" t="s">
        <v>2613</v>
      </c>
      <c r="D22" s="24" t="s">
        <v>3970</v>
      </c>
      <c r="E22" s="24" t="s">
        <v>1337</v>
      </c>
    </row>
    <row r="23" spans="1:5" ht="15">
      <c r="A23" s="24" t="s">
        <v>3971</v>
      </c>
      <c r="B23" s="24" t="s">
        <v>3972</v>
      </c>
      <c r="C23" s="24" t="s">
        <v>3973</v>
      </c>
      <c r="D23" s="24" t="s">
        <v>3974</v>
      </c>
      <c r="E23" s="24" t="s">
        <v>3975</v>
      </c>
    </row>
    <row r="24" spans="1:5" ht="15">
      <c r="A24" s="24" t="s">
        <v>3976</v>
      </c>
      <c r="B24" s="24" t="s">
        <v>3977</v>
      </c>
      <c r="C24" s="24" t="s">
        <v>3978</v>
      </c>
      <c r="D24" s="24" t="s">
        <v>3979</v>
      </c>
      <c r="E24" s="24" t="s">
        <v>3980</v>
      </c>
    </row>
    <row r="25" spans="1:5" ht="15">
      <c r="A25" s="24" t="s">
        <v>3981</v>
      </c>
      <c r="B25" s="24" t="s">
        <v>3982</v>
      </c>
      <c r="C25" s="24" t="s">
        <v>3983</v>
      </c>
      <c r="D25" s="24" t="s">
        <v>3984</v>
      </c>
      <c r="E25" s="24" t="s">
        <v>3985</v>
      </c>
    </row>
    <row r="26" spans="1:5" ht="15">
      <c r="A26" s="24" t="s">
        <v>837</v>
      </c>
      <c r="B26" s="24" t="s">
        <v>593</v>
      </c>
      <c r="C26" s="24" t="s">
        <v>3986</v>
      </c>
      <c r="D26" s="24" t="s">
        <v>3987</v>
      </c>
      <c r="E26" s="24" t="s">
        <v>3988</v>
      </c>
    </row>
    <row r="27" spans="1:5" ht="15">
      <c r="A27" s="24" t="s">
        <v>3989</v>
      </c>
      <c r="B27" s="24" t="s">
        <v>3983</v>
      </c>
      <c r="C27" s="24" t="s">
        <v>3990</v>
      </c>
      <c r="D27" s="24" t="s">
        <v>3991</v>
      </c>
      <c r="E27" s="24" t="s">
        <v>3992</v>
      </c>
    </row>
    <row r="28" spans="2:5" ht="15">
      <c r="B28" s="24" t="s">
        <v>3993</v>
      </c>
      <c r="C28" s="24" t="s">
        <v>3994</v>
      </c>
      <c r="D28" s="24" t="s">
        <v>3995</v>
      </c>
      <c r="E28" s="24" t="s">
        <v>3996</v>
      </c>
    </row>
    <row r="29" spans="1:5" ht="15">
      <c r="A29" s="24"/>
      <c r="B29" s="24" t="s">
        <v>3997</v>
      </c>
      <c r="C29" s="24" t="s">
        <v>3998</v>
      </c>
      <c r="D29" s="24" t="s">
        <v>3999</v>
      </c>
      <c r="E29" s="24" t="s">
        <v>4000</v>
      </c>
    </row>
    <row r="30" spans="2:5" ht="15">
      <c r="B30" s="24" t="s">
        <v>4001</v>
      </c>
      <c r="C30" s="24" t="s">
        <v>4002</v>
      </c>
      <c r="D30" s="24" t="s">
        <v>4003</v>
      </c>
      <c r="E30" s="24" t="s">
        <v>4004</v>
      </c>
    </row>
    <row r="31" spans="1:5" ht="15">
      <c r="A31" s="7"/>
      <c r="B31" s="24" t="s">
        <v>4005</v>
      </c>
      <c r="C31" s="24" t="s">
        <v>4006</v>
      </c>
      <c r="D31" s="24" t="s">
        <v>4007</v>
      </c>
      <c r="E31" s="24" t="s">
        <v>4008</v>
      </c>
    </row>
    <row r="32" spans="1:5" ht="15">
      <c r="A32" s="7"/>
      <c r="B32" s="24" t="s">
        <v>4009</v>
      </c>
      <c r="C32" s="24" t="s">
        <v>4010</v>
      </c>
      <c r="D32" s="24" t="s">
        <v>3517</v>
      </c>
      <c r="E32" s="24" t="s">
        <v>4011</v>
      </c>
    </row>
    <row r="33" spans="1:5" ht="15">
      <c r="A33" s="7"/>
      <c r="B33" s="24" t="s">
        <v>4012</v>
      </c>
      <c r="C33" s="24" t="s">
        <v>4013</v>
      </c>
      <c r="D33" s="24" t="s">
        <v>4014</v>
      </c>
      <c r="E33" s="24" t="s">
        <v>4015</v>
      </c>
    </row>
    <row r="34" spans="1:5" ht="15">
      <c r="A34" s="7"/>
      <c r="B34" s="24" t="s">
        <v>4016</v>
      </c>
      <c r="C34" s="24" t="s">
        <v>4017</v>
      </c>
      <c r="D34" s="24" t="s">
        <v>1409</v>
      </c>
      <c r="E34" s="24" t="s">
        <v>648</v>
      </c>
    </row>
    <row r="35" spans="1:5" ht="15">
      <c r="A35" s="7"/>
      <c r="B35" s="24" t="s">
        <v>4018</v>
      </c>
      <c r="C35" s="24" t="s">
        <v>4019</v>
      </c>
      <c r="D35" s="24" t="s">
        <v>4020</v>
      </c>
      <c r="E35" s="24" t="s">
        <v>4021</v>
      </c>
    </row>
    <row r="36" spans="1:5" ht="15">
      <c r="A36" s="7"/>
      <c r="B36" s="24" t="s">
        <v>4022</v>
      </c>
      <c r="C36" s="24" t="s">
        <v>4023</v>
      </c>
      <c r="D36" s="24" t="s">
        <v>4024</v>
      </c>
      <c r="E36" s="24" t="s">
        <v>3526</v>
      </c>
    </row>
    <row r="37" spans="1:5" ht="15">
      <c r="A37" s="7"/>
      <c r="B37" s="24" t="s">
        <v>4025</v>
      </c>
      <c r="C37" s="24" t="s">
        <v>1369</v>
      </c>
      <c r="D37" s="24" t="s">
        <v>4021</v>
      </c>
      <c r="E37" s="24" t="s">
        <v>4026</v>
      </c>
    </row>
    <row r="38" spans="1:5" ht="15">
      <c r="A38" s="7"/>
      <c r="B38" s="24" t="s">
        <v>4027</v>
      </c>
      <c r="C38" s="24" t="s">
        <v>2857</v>
      </c>
      <c r="D38" s="24" t="s">
        <v>4028</v>
      </c>
      <c r="E38" s="24" t="s">
        <v>4029</v>
      </c>
    </row>
    <row r="39" spans="1:5" ht="15">
      <c r="A39" s="7"/>
      <c r="B39" s="24" t="s">
        <v>4030</v>
      </c>
      <c r="C39" s="24" t="s">
        <v>4031</v>
      </c>
      <c r="D39" s="24" t="s">
        <v>3222</v>
      </c>
      <c r="E39" s="24" t="s">
        <v>4032</v>
      </c>
    </row>
    <row r="40" spans="1:5" ht="15">
      <c r="A40" s="7"/>
      <c r="B40" s="24" t="s">
        <v>4033</v>
      </c>
      <c r="C40" s="24" t="s">
        <v>4034</v>
      </c>
      <c r="D40" s="24" t="s">
        <v>4035</v>
      </c>
      <c r="E40" s="24" t="s">
        <v>4036</v>
      </c>
    </row>
    <row r="41" spans="1:5" ht="15">
      <c r="A41" s="7"/>
      <c r="B41" s="24" t="s">
        <v>4037</v>
      </c>
      <c r="C41" s="24" t="s">
        <v>4038</v>
      </c>
      <c r="D41" s="24" t="s">
        <v>2715</v>
      </c>
      <c r="E41" s="24" t="s">
        <v>670</v>
      </c>
    </row>
    <row r="42" spans="1:5" ht="15">
      <c r="A42" s="7"/>
      <c r="B42" s="24" t="s">
        <v>4039</v>
      </c>
      <c r="C42" s="24" t="s">
        <v>4040</v>
      </c>
      <c r="D42" s="24" t="s">
        <v>4041</v>
      </c>
      <c r="E42" s="24" t="s">
        <v>4042</v>
      </c>
    </row>
    <row r="43" spans="1:5" ht="15">
      <c r="A43" s="7"/>
      <c r="B43" s="24" t="s">
        <v>4043</v>
      </c>
      <c r="C43" s="24" t="s">
        <v>4044</v>
      </c>
      <c r="D43" s="24" t="s">
        <v>4045</v>
      </c>
      <c r="E43" s="24" t="s">
        <v>4046</v>
      </c>
    </row>
    <row r="44" spans="1:5" ht="15">
      <c r="A44" s="7"/>
      <c r="B44" s="24" t="s">
        <v>4047</v>
      </c>
      <c r="C44" s="24" t="s">
        <v>4048</v>
      </c>
      <c r="D44" s="24" t="s">
        <v>4049</v>
      </c>
      <c r="E44" s="24" t="s">
        <v>1665</v>
      </c>
    </row>
    <row r="45" spans="1:5" ht="15">
      <c r="A45" s="7"/>
      <c r="B45" s="24" t="s">
        <v>4050</v>
      </c>
      <c r="C45" s="24" t="s">
        <v>4051</v>
      </c>
      <c r="D45" s="24" t="s">
        <v>1699</v>
      </c>
      <c r="E45" s="24" t="s">
        <v>4052</v>
      </c>
    </row>
    <row r="46" spans="1:5" ht="15">
      <c r="A46" s="7"/>
      <c r="B46" s="24" t="s">
        <v>1208</v>
      </c>
      <c r="C46" s="24" t="s">
        <v>4053</v>
      </c>
      <c r="D46" s="24" t="s">
        <v>1527</v>
      </c>
      <c r="E46" s="24" t="s">
        <v>4054</v>
      </c>
    </row>
    <row r="47" spans="1:5" ht="15">
      <c r="A47" s="7"/>
      <c r="B47" s="24" t="s">
        <v>3525</v>
      </c>
      <c r="C47" s="24" t="s">
        <v>1724</v>
      </c>
      <c r="D47" s="24" t="s">
        <v>2438</v>
      </c>
      <c r="E47" s="24" t="s">
        <v>705</v>
      </c>
    </row>
    <row r="48" spans="1:5" ht="15">
      <c r="A48" s="7"/>
      <c r="B48" s="24" t="s">
        <v>4055</v>
      </c>
      <c r="C48" s="24" t="s">
        <v>2438</v>
      </c>
      <c r="D48" s="24" t="s">
        <v>3604</v>
      </c>
      <c r="E48" s="24" t="s">
        <v>4056</v>
      </c>
    </row>
    <row r="49" spans="1:5" ht="15">
      <c r="A49" s="7"/>
      <c r="B49" s="24" t="s">
        <v>4057</v>
      </c>
      <c r="C49" s="24" t="s">
        <v>4058</v>
      </c>
      <c r="D49" s="24" t="s">
        <v>4059</v>
      </c>
      <c r="E49" s="24" t="s">
        <v>4060</v>
      </c>
    </row>
    <row r="50" spans="1:5" ht="15">
      <c r="A50" s="7"/>
      <c r="B50" s="24" t="s">
        <v>4061</v>
      </c>
      <c r="C50" s="24" t="s">
        <v>4062</v>
      </c>
      <c r="D50" s="24" t="s">
        <v>4063</v>
      </c>
      <c r="E50" s="24" t="s">
        <v>4064</v>
      </c>
    </row>
    <row r="51" spans="1:5" ht="15">
      <c r="A51" s="7"/>
      <c r="B51" s="24" t="s">
        <v>4065</v>
      </c>
      <c r="C51" s="24" t="s">
        <v>4066</v>
      </c>
      <c r="D51" s="24" t="s">
        <v>4067</v>
      </c>
      <c r="E51" s="24" t="s">
        <v>4068</v>
      </c>
    </row>
    <row r="52" spans="1:5" ht="15">
      <c r="A52" s="7"/>
      <c r="B52" s="24" t="s">
        <v>4069</v>
      </c>
      <c r="C52" s="24" t="s">
        <v>4070</v>
      </c>
      <c r="D52" s="24" t="s">
        <v>4071</v>
      </c>
      <c r="E52" s="24" t="s">
        <v>4072</v>
      </c>
    </row>
    <row r="53" spans="1:5" ht="15">
      <c r="A53" s="7"/>
      <c r="B53" s="24" t="s">
        <v>4073</v>
      </c>
      <c r="C53" s="24" t="s">
        <v>4074</v>
      </c>
      <c r="D53" s="24" t="s">
        <v>4075</v>
      </c>
      <c r="E53" s="24" t="s">
        <v>2834</v>
      </c>
    </row>
    <row r="54" spans="1:5" ht="15">
      <c r="A54" s="7"/>
      <c r="B54" s="24" t="s">
        <v>4076</v>
      </c>
      <c r="C54" s="24" t="s">
        <v>4077</v>
      </c>
      <c r="D54" s="24" t="s">
        <v>4078</v>
      </c>
      <c r="E54" s="24" t="s">
        <v>4079</v>
      </c>
    </row>
    <row r="55" spans="1:5" ht="15">
      <c r="A55" s="7"/>
      <c r="B55" s="24" t="s">
        <v>4080</v>
      </c>
      <c r="C55" s="24" t="s">
        <v>4081</v>
      </c>
      <c r="D55" s="24" t="s">
        <v>4082</v>
      </c>
      <c r="E55" s="24" t="s">
        <v>4083</v>
      </c>
    </row>
    <row r="56" spans="1:5" ht="15">
      <c r="A56" s="7"/>
      <c r="B56" s="24" t="s">
        <v>4084</v>
      </c>
      <c r="C56" s="24" t="s">
        <v>4085</v>
      </c>
      <c r="D56" s="24" t="s">
        <v>4086</v>
      </c>
      <c r="E56" s="24" t="s">
        <v>1881</v>
      </c>
    </row>
    <row r="57" spans="1:5" ht="15">
      <c r="A57" s="7"/>
      <c r="B57" s="24" t="s">
        <v>4087</v>
      </c>
      <c r="C57" s="24" t="s">
        <v>4088</v>
      </c>
      <c r="D57" s="24" t="s">
        <v>4089</v>
      </c>
      <c r="E57" s="24" t="s">
        <v>4090</v>
      </c>
    </row>
    <row r="58" spans="1:5" ht="15">
      <c r="A58" s="7"/>
      <c r="B58" s="24" t="s">
        <v>2350</v>
      </c>
      <c r="C58" s="24" t="s">
        <v>4091</v>
      </c>
      <c r="D58" s="24" t="s">
        <v>4092</v>
      </c>
      <c r="E58" s="24" t="s">
        <v>4093</v>
      </c>
    </row>
    <row r="59" spans="1:5" ht="15">
      <c r="A59" s="7"/>
      <c r="B59" s="24" t="s">
        <v>4094</v>
      </c>
      <c r="C59" s="24" t="s">
        <v>4095</v>
      </c>
      <c r="D59" s="24" t="s">
        <v>3022</v>
      </c>
      <c r="E59" s="24" t="s">
        <v>3794</v>
      </c>
    </row>
    <row r="60" spans="1:5" ht="15">
      <c r="A60" s="7"/>
      <c r="B60" s="24" t="s">
        <v>2970</v>
      </c>
      <c r="C60" s="24" t="s">
        <v>4096</v>
      </c>
      <c r="D60" s="24" t="s">
        <v>4097</v>
      </c>
      <c r="E60" s="24" t="s">
        <v>4098</v>
      </c>
    </row>
    <row r="61" spans="1:5" ht="15">
      <c r="A61" s="7"/>
      <c r="B61" s="24" t="s">
        <v>4099</v>
      </c>
      <c r="C61" s="24" t="s">
        <v>4100</v>
      </c>
      <c r="D61" s="24" t="s">
        <v>4101</v>
      </c>
      <c r="E61" s="24" t="s">
        <v>4102</v>
      </c>
    </row>
    <row r="62" spans="1:5" ht="15">
      <c r="A62" s="7"/>
      <c r="B62" s="24" t="s">
        <v>4103</v>
      </c>
      <c r="C62" s="24" t="s">
        <v>4104</v>
      </c>
      <c r="D62" s="24" t="s">
        <v>4105</v>
      </c>
      <c r="E62" s="24" t="s">
        <v>4106</v>
      </c>
    </row>
    <row r="63" spans="1:5" ht="15">
      <c r="A63" s="7"/>
      <c r="B63" s="24" t="s">
        <v>4107</v>
      </c>
      <c r="C63" s="24" t="s">
        <v>4108</v>
      </c>
      <c r="D63" s="24" t="s">
        <v>4109</v>
      </c>
      <c r="E63" s="24" t="s">
        <v>4110</v>
      </c>
    </row>
    <row r="64" spans="1:5" ht="15">
      <c r="A64" s="7"/>
      <c r="B64" s="24" t="s">
        <v>4111</v>
      </c>
      <c r="C64" s="24" t="s">
        <v>4112</v>
      </c>
      <c r="D64" s="24" t="s">
        <v>4113</v>
      </c>
      <c r="E64" s="24" t="s">
        <v>4114</v>
      </c>
    </row>
    <row r="65" spans="1:5" ht="15">
      <c r="A65" s="7"/>
      <c r="B65" s="24" t="s">
        <v>4115</v>
      </c>
      <c r="C65" s="24" t="s">
        <v>3220</v>
      </c>
      <c r="D65" s="24" t="s">
        <v>4116</v>
      </c>
      <c r="E65" s="24" t="s">
        <v>4117</v>
      </c>
    </row>
    <row r="66" spans="1:5" ht="15">
      <c r="A66" s="7"/>
      <c r="B66" s="24" t="s">
        <v>4118</v>
      </c>
      <c r="C66" s="24" t="s">
        <v>4119</v>
      </c>
      <c r="D66" s="24" t="s">
        <v>3041</v>
      </c>
      <c r="E66" s="24" t="s">
        <v>4120</v>
      </c>
    </row>
    <row r="67" spans="1:5" ht="15">
      <c r="A67" s="7"/>
      <c r="B67" s="24" t="s">
        <v>4121</v>
      </c>
      <c r="C67" s="24" t="s">
        <v>4122</v>
      </c>
      <c r="D67" s="24" t="s">
        <v>4123</v>
      </c>
      <c r="E67" s="24" t="s">
        <v>4124</v>
      </c>
    </row>
    <row r="68" spans="1:5" ht="15">
      <c r="A68" s="7"/>
      <c r="B68" s="24" t="s">
        <v>4125</v>
      </c>
      <c r="C68" s="24" t="s">
        <v>4126</v>
      </c>
      <c r="D68" s="24" t="s">
        <v>769</v>
      </c>
      <c r="E68" s="24" t="s">
        <v>4127</v>
      </c>
    </row>
    <row r="69" spans="1:5" ht="15">
      <c r="A69" s="7"/>
      <c r="B69" s="24" t="s">
        <v>4128</v>
      </c>
      <c r="C69" s="24" t="s">
        <v>4129</v>
      </c>
      <c r="D69" s="24" t="s">
        <v>4130</v>
      </c>
      <c r="E69" s="24" t="s">
        <v>4131</v>
      </c>
    </row>
    <row r="70" spans="1:5" ht="15">
      <c r="A70" s="7"/>
      <c r="B70" s="24" t="s">
        <v>4132</v>
      </c>
      <c r="C70" s="24" t="s">
        <v>4133</v>
      </c>
      <c r="D70" s="24" t="s">
        <v>4134</v>
      </c>
      <c r="E70" s="24" t="s">
        <v>4135</v>
      </c>
    </row>
    <row r="71" spans="1:5" ht="15">
      <c r="A71" s="7"/>
      <c r="B71" s="24" t="s">
        <v>4136</v>
      </c>
      <c r="C71" s="24" t="s">
        <v>4137</v>
      </c>
      <c r="D71" s="24" t="s">
        <v>4138</v>
      </c>
      <c r="E71" s="24" t="s">
        <v>4139</v>
      </c>
    </row>
    <row r="72" spans="1:5" ht="15">
      <c r="A72" s="7"/>
      <c r="B72" s="24" t="s">
        <v>4140</v>
      </c>
      <c r="C72" s="24" t="s">
        <v>4141</v>
      </c>
      <c r="D72" s="24" t="s">
        <v>2529</v>
      </c>
      <c r="E72" s="24" t="s">
        <v>4142</v>
      </c>
    </row>
    <row r="73" spans="1:5" ht="15">
      <c r="A73" s="7"/>
      <c r="B73" s="24" t="s">
        <v>4143</v>
      </c>
      <c r="C73" s="24" t="s">
        <v>4144</v>
      </c>
      <c r="D73" s="24" t="s">
        <v>4145</v>
      </c>
      <c r="E73" s="24" t="s">
        <v>4146</v>
      </c>
    </row>
    <row r="74" spans="1:5" ht="15">
      <c r="A74" s="7"/>
      <c r="B74" s="24" t="s">
        <v>4147</v>
      </c>
      <c r="C74" s="24" t="s">
        <v>4148</v>
      </c>
      <c r="D74" s="24" t="s">
        <v>4149</v>
      </c>
      <c r="E74" s="24" t="s">
        <v>4150</v>
      </c>
    </row>
    <row r="75" spans="1:5" ht="15">
      <c r="A75" s="7"/>
      <c r="B75" s="24" t="s">
        <v>4151</v>
      </c>
      <c r="C75" s="24" t="s">
        <v>4152</v>
      </c>
      <c r="D75" s="24" t="s">
        <v>4153</v>
      </c>
      <c r="E75" s="24" t="s">
        <v>4154</v>
      </c>
    </row>
    <row r="76" spans="1:5" ht="15">
      <c r="A76" s="7"/>
      <c r="B76" s="24" t="s">
        <v>4155</v>
      </c>
      <c r="C76" s="24" t="s">
        <v>4156</v>
      </c>
      <c r="D76" s="24" t="s">
        <v>4157</v>
      </c>
      <c r="E76" s="24" t="s">
        <v>4158</v>
      </c>
    </row>
    <row r="77" spans="1:5" ht="15">
      <c r="A77" s="7"/>
      <c r="B77" s="24" t="s">
        <v>4159</v>
      </c>
      <c r="C77" s="24" t="s">
        <v>2853</v>
      </c>
      <c r="D77" s="24" t="s">
        <v>2879</v>
      </c>
      <c r="E77" s="24" t="s">
        <v>4160</v>
      </c>
    </row>
    <row r="78" spans="1:5" ht="15">
      <c r="A78" s="7"/>
      <c r="B78" s="24" t="s">
        <v>4161</v>
      </c>
      <c r="C78" s="24" t="s">
        <v>4162</v>
      </c>
      <c r="D78" s="24" t="s">
        <v>768</v>
      </c>
      <c r="E78" s="24" t="s">
        <v>4163</v>
      </c>
    </row>
    <row r="79" spans="1:5" ht="15">
      <c r="A79" s="7"/>
      <c r="B79" s="24" t="s">
        <v>4164</v>
      </c>
      <c r="C79" s="24" t="s">
        <v>4165</v>
      </c>
      <c r="D79" s="24" t="s">
        <v>4166</v>
      </c>
      <c r="E79" s="24" t="s">
        <v>4167</v>
      </c>
    </row>
    <row r="80" spans="1:5" ht="15">
      <c r="A80" s="7"/>
      <c r="B80" s="24" t="s">
        <v>4168</v>
      </c>
      <c r="C80" s="24" t="s">
        <v>4169</v>
      </c>
      <c r="D80" s="24" t="s">
        <v>4170</v>
      </c>
      <c r="E80" s="24" t="s">
        <v>4171</v>
      </c>
    </row>
    <row r="81" spans="1:5" ht="15">
      <c r="A81" s="7"/>
      <c r="B81" s="24" t="s">
        <v>4172</v>
      </c>
      <c r="C81" s="24" t="s">
        <v>4173</v>
      </c>
      <c r="D81" s="24" t="s">
        <v>4174</v>
      </c>
      <c r="E81" s="24" t="s">
        <v>2060</v>
      </c>
    </row>
    <row r="82" spans="1:4" ht="15">
      <c r="A82" s="7"/>
      <c r="B82" s="24" t="s">
        <v>2495</v>
      </c>
      <c r="C82" s="24" t="s">
        <v>4175</v>
      </c>
      <c r="D82" s="24" t="s">
        <v>4176</v>
      </c>
    </row>
    <row r="83" spans="1:5" ht="15">
      <c r="A83" s="7"/>
      <c r="B83" s="24" t="s">
        <v>4177</v>
      </c>
      <c r="C83" s="24" t="s">
        <v>4178</v>
      </c>
      <c r="D83" s="24" t="s">
        <v>3089</v>
      </c>
      <c r="E83" s="7"/>
    </row>
    <row r="84" spans="1:4" ht="15">
      <c r="A84" s="7"/>
      <c r="B84" s="24" t="s">
        <v>4179</v>
      </c>
      <c r="C84" s="24" t="s">
        <v>4180</v>
      </c>
      <c r="D84" s="24" t="s">
        <v>4181</v>
      </c>
    </row>
    <row r="85" spans="1:4" ht="15">
      <c r="A85" s="7"/>
      <c r="B85" s="24" t="s">
        <v>4182</v>
      </c>
      <c r="C85" s="24" t="s">
        <v>1907</v>
      </c>
      <c r="D85" s="24" t="s">
        <v>4183</v>
      </c>
    </row>
    <row r="86" spans="1:4" ht="15">
      <c r="A86" s="7"/>
      <c r="B86" s="24" t="s">
        <v>4184</v>
      </c>
      <c r="C86" s="24" t="s">
        <v>4185</v>
      </c>
      <c r="D86" s="24" t="s">
        <v>4186</v>
      </c>
    </row>
    <row r="87" spans="1:4" ht="15">
      <c r="A87" s="7"/>
      <c r="B87" s="24" t="s">
        <v>4187</v>
      </c>
      <c r="C87" s="24" t="s">
        <v>4188</v>
      </c>
      <c r="D87" s="24" t="s">
        <v>4189</v>
      </c>
    </row>
    <row r="88" spans="1:4" ht="15">
      <c r="A88" s="7"/>
      <c r="B88" s="24" t="s">
        <v>4190</v>
      </c>
      <c r="C88" s="24" t="s">
        <v>4191</v>
      </c>
      <c r="D88" s="24" t="s">
        <v>4192</v>
      </c>
    </row>
    <row r="89" spans="1:4" ht="15">
      <c r="A89" s="7"/>
      <c r="B89" s="24" t="s">
        <v>3044</v>
      </c>
      <c r="C89" s="24" t="s">
        <v>4193</v>
      </c>
      <c r="D89" s="24" t="s">
        <v>4194</v>
      </c>
    </row>
    <row r="90" spans="1:4" ht="15">
      <c r="A90" s="7"/>
      <c r="B90" s="24" t="s">
        <v>4195</v>
      </c>
      <c r="C90" s="24" t="s">
        <v>4196</v>
      </c>
      <c r="D90" s="24" t="s">
        <v>4197</v>
      </c>
    </row>
    <row r="91" spans="1:4" ht="15">
      <c r="A91" s="7"/>
      <c r="B91" s="24" t="s">
        <v>4198</v>
      </c>
      <c r="C91" s="24" t="s">
        <v>4199</v>
      </c>
      <c r="D91" s="24" t="s">
        <v>4200</v>
      </c>
    </row>
    <row r="92" spans="1:4" ht="15">
      <c r="A92" s="7"/>
      <c r="B92" s="24" t="s">
        <v>4201</v>
      </c>
      <c r="C92" s="24" t="s">
        <v>4202</v>
      </c>
      <c r="D92" s="24" t="s">
        <v>4203</v>
      </c>
    </row>
    <row r="93" spans="1:4" ht="15">
      <c r="A93" s="7"/>
      <c r="B93" s="24" t="s">
        <v>2002</v>
      </c>
      <c r="C93" s="24" t="s">
        <v>4204</v>
      </c>
      <c r="D93" s="24" t="s">
        <v>4205</v>
      </c>
    </row>
    <row r="94" spans="1:4" ht="15">
      <c r="A94" s="7"/>
      <c r="B94" s="24" t="s">
        <v>4206</v>
      </c>
      <c r="C94" s="24" t="s">
        <v>4207</v>
      </c>
      <c r="D94" s="24" t="s">
        <v>4208</v>
      </c>
    </row>
    <row r="95" spans="1:4" ht="15">
      <c r="A95" s="7"/>
      <c r="B95" s="24" t="s">
        <v>4209</v>
      </c>
      <c r="C95" s="24" t="s">
        <v>4210</v>
      </c>
      <c r="D95" s="24" t="s">
        <v>4211</v>
      </c>
    </row>
    <row r="96" spans="1:4" ht="15">
      <c r="A96" s="7"/>
      <c r="B96" s="24" t="s">
        <v>4212</v>
      </c>
      <c r="C96" s="24" t="s">
        <v>4213</v>
      </c>
      <c r="D96" s="24" t="s">
        <v>4214</v>
      </c>
    </row>
    <row r="97" spans="1:4" ht="15">
      <c r="A97" s="7"/>
      <c r="B97" s="24" t="s">
        <v>4215</v>
      </c>
      <c r="C97" s="24" t="s">
        <v>2933</v>
      </c>
      <c r="D97" s="24" t="s">
        <v>4216</v>
      </c>
    </row>
    <row r="98" spans="1:4" ht="15">
      <c r="A98" s="7"/>
      <c r="B98" s="24" t="s">
        <v>2453</v>
      </c>
      <c r="C98" s="24" t="s">
        <v>4217</v>
      </c>
      <c r="D98" s="24" t="s">
        <v>4218</v>
      </c>
    </row>
    <row r="99" spans="1:4" ht="15">
      <c r="A99" s="7"/>
      <c r="B99" s="24" t="s">
        <v>4219</v>
      </c>
      <c r="C99" s="24" t="s">
        <v>2234</v>
      </c>
      <c r="D99" s="24" t="s">
        <v>3734</v>
      </c>
    </row>
    <row r="100" spans="1:4" ht="15">
      <c r="A100" s="7"/>
      <c r="B100" s="24" t="s">
        <v>2524</v>
      </c>
      <c r="C100" s="24" t="s">
        <v>4220</v>
      </c>
      <c r="D100" s="24" t="s">
        <v>4221</v>
      </c>
    </row>
    <row r="101" spans="1:4" ht="15">
      <c r="A101" s="7"/>
      <c r="B101" s="7"/>
      <c r="C101" s="24"/>
      <c r="D101" s="24" t="s">
        <v>4222</v>
      </c>
    </row>
    <row r="102" spans="1:4" ht="15">
      <c r="A102" s="7"/>
      <c r="B102" s="7"/>
      <c r="D102" s="24" t="s">
        <v>2928</v>
      </c>
    </row>
    <row r="103" spans="1:4" ht="15">
      <c r="A103" s="7"/>
      <c r="B103" s="7"/>
      <c r="D103" s="24" t="s">
        <v>3117</v>
      </c>
    </row>
    <row r="104" spans="1:4" ht="15">
      <c r="A104" s="7"/>
      <c r="B104" s="7"/>
      <c r="D104" s="24" t="s">
        <v>4223</v>
      </c>
    </row>
    <row r="105" spans="1:4" ht="15">
      <c r="A105" s="7"/>
      <c r="B105" s="7"/>
      <c r="D105" s="24" t="s">
        <v>4224</v>
      </c>
    </row>
    <row r="106" spans="1:4" ht="15">
      <c r="A106" s="7"/>
      <c r="B106" s="7"/>
      <c r="D106" s="24" t="s">
        <v>4225</v>
      </c>
    </row>
    <row r="107" spans="1:4" ht="15">
      <c r="A107" s="7"/>
      <c r="B107" s="7"/>
      <c r="D107" s="24" t="s">
        <v>4226</v>
      </c>
    </row>
    <row r="108" spans="2:4" ht="15">
      <c r="B108" s="7"/>
      <c r="D108" s="24" t="s">
        <v>4227</v>
      </c>
    </row>
    <row r="109" ht="15">
      <c r="B109" s="7"/>
    </row>
    <row r="110" ht="15">
      <c r="B110" s="7"/>
    </row>
    <row r="111" ht="15">
      <c r="B111" s="7"/>
    </row>
    <row r="112" ht="15">
      <c r="B112" s="7"/>
    </row>
    <row r="113" ht="15">
      <c r="B113" s="7"/>
    </row>
    <row r="114" ht="15">
      <c r="B114" s="7"/>
    </row>
  </sheetData>
  <sheetProtection sheet="1" objects="1" scenarios="1"/>
  <printOptions/>
  <pageMargins left="0.7" right="0.7" top="0.787401575" bottom="0.7874015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19"/>
  <sheetViews>
    <sheetView zoomScalePageLayoutView="0" workbookViewId="0" topLeftCell="A1">
      <selection activeCell="E114" sqref="E114"/>
    </sheetView>
  </sheetViews>
  <sheetFormatPr defaultColWidth="9.140625" defaultRowHeight="15"/>
  <cols>
    <col min="1" max="5" width="29.57421875" style="0" customWidth="1"/>
  </cols>
  <sheetData>
    <row r="1" spans="1:4" ht="15">
      <c r="A1" t="s">
        <v>1123</v>
      </c>
      <c r="B1" t="s">
        <v>1125</v>
      </c>
      <c r="C1" t="s">
        <v>1127</v>
      </c>
      <c r="D1" t="s">
        <v>98</v>
      </c>
    </row>
    <row r="2" spans="1:4" ht="15">
      <c r="A2" s="6" t="s">
        <v>490</v>
      </c>
      <c r="B2" s="6" t="s">
        <v>490</v>
      </c>
      <c r="C2" s="6" t="s">
        <v>490</v>
      </c>
      <c r="D2" s="6" t="s">
        <v>490</v>
      </c>
    </row>
    <row r="3" spans="1:4" ht="15">
      <c r="A3" s="19" t="s">
        <v>4965</v>
      </c>
      <c r="B3" s="19" t="s">
        <v>4966</v>
      </c>
      <c r="C3" s="19" t="s">
        <v>4967</v>
      </c>
      <c r="D3" s="19" t="s">
        <v>4968</v>
      </c>
    </row>
    <row r="4" spans="1:4" ht="15">
      <c r="A4" s="19" t="s">
        <v>3995</v>
      </c>
      <c r="B4" s="19" t="s">
        <v>4969</v>
      </c>
      <c r="C4" s="19" t="s">
        <v>4970</v>
      </c>
      <c r="D4" s="19" t="s">
        <v>4971</v>
      </c>
    </row>
    <row r="5" spans="1:4" ht="15">
      <c r="A5" s="19" t="s">
        <v>4972</v>
      </c>
      <c r="B5" s="19" t="s">
        <v>4973</v>
      </c>
      <c r="C5" s="19" t="s">
        <v>4974</v>
      </c>
      <c r="D5" s="19" t="s">
        <v>4975</v>
      </c>
    </row>
    <row r="6" spans="1:4" ht="15">
      <c r="A6" s="19" t="s">
        <v>1123</v>
      </c>
      <c r="B6" s="19" t="s">
        <v>4976</v>
      </c>
      <c r="C6" s="19" t="s">
        <v>4977</v>
      </c>
      <c r="D6" s="19" t="s">
        <v>4978</v>
      </c>
    </row>
    <row r="7" spans="1:4" ht="15">
      <c r="A7" s="19" t="s">
        <v>4979</v>
      </c>
      <c r="B7" s="19" t="s">
        <v>4980</v>
      </c>
      <c r="C7" s="19" t="s">
        <v>1127</v>
      </c>
      <c r="D7" s="19" t="s">
        <v>666</v>
      </c>
    </row>
    <row r="8" spans="1:4" ht="15">
      <c r="A8" s="19" t="s">
        <v>4981</v>
      </c>
      <c r="B8" s="19" t="s">
        <v>1125</v>
      </c>
      <c r="C8" s="6" t="s">
        <v>518</v>
      </c>
      <c r="D8" s="19" t="s">
        <v>4982</v>
      </c>
    </row>
    <row r="9" spans="1:4" ht="15">
      <c r="A9" s="19" t="s">
        <v>4983</v>
      </c>
      <c r="B9" s="19" t="s">
        <v>4984</v>
      </c>
      <c r="C9" s="19" t="s">
        <v>4985</v>
      </c>
      <c r="D9" s="19" t="s">
        <v>4986</v>
      </c>
    </row>
    <row r="10" spans="1:4" ht="15">
      <c r="A10" s="19" t="s">
        <v>4987</v>
      </c>
      <c r="B10" s="19" t="s">
        <v>2168</v>
      </c>
      <c r="C10" s="19" t="s">
        <v>4988</v>
      </c>
      <c r="D10" s="19" t="s">
        <v>98</v>
      </c>
    </row>
    <row r="11" spans="1:4" ht="15">
      <c r="A11" s="6" t="s">
        <v>518</v>
      </c>
      <c r="B11" s="6" t="s">
        <v>518</v>
      </c>
      <c r="C11" s="19" t="s">
        <v>4989</v>
      </c>
      <c r="D11" s="19" t="s">
        <v>4990</v>
      </c>
    </row>
    <row r="12" spans="1:4" ht="15">
      <c r="A12" s="19" t="s">
        <v>4991</v>
      </c>
      <c r="B12" s="19" t="s">
        <v>533</v>
      </c>
      <c r="C12" s="19" t="s">
        <v>542</v>
      </c>
      <c r="D12" s="19" t="s">
        <v>4992</v>
      </c>
    </row>
    <row r="13" spans="1:4" ht="15">
      <c r="A13" s="19" t="s">
        <v>3919</v>
      </c>
      <c r="B13" s="19" t="s">
        <v>3366</v>
      </c>
      <c r="C13" s="19" t="s">
        <v>4993</v>
      </c>
      <c r="D13" s="6" t="s">
        <v>518</v>
      </c>
    </row>
    <row r="14" spans="1:4" ht="15">
      <c r="A14" s="19" t="s">
        <v>4994</v>
      </c>
      <c r="B14" s="19" t="s">
        <v>543</v>
      </c>
      <c r="C14" s="19" t="s">
        <v>3919</v>
      </c>
      <c r="D14" s="19" t="s">
        <v>4995</v>
      </c>
    </row>
    <row r="15" spans="1:4" ht="15">
      <c r="A15" s="19" t="s">
        <v>4996</v>
      </c>
      <c r="B15" s="19" t="s">
        <v>4547</v>
      </c>
      <c r="C15" s="19" t="s">
        <v>3386</v>
      </c>
      <c r="D15" s="19" t="s">
        <v>4997</v>
      </c>
    </row>
    <row r="16" spans="1:4" ht="15">
      <c r="A16" s="19" t="s">
        <v>4998</v>
      </c>
      <c r="B16" s="19" t="s">
        <v>4999</v>
      </c>
      <c r="C16" s="19" t="s">
        <v>3950</v>
      </c>
      <c r="D16" s="19" t="s">
        <v>5000</v>
      </c>
    </row>
    <row r="17" spans="1:4" ht="15">
      <c r="A17" s="19" t="s">
        <v>5001</v>
      </c>
      <c r="B17" s="19" t="s">
        <v>5002</v>
      </c>
      <c r="C17" s="19" t="s">
        <v>554</v>
      </c>
      <c r="D17" s="19" t="s">
        <v>5003</v>
      </c>
    </row>
    <row r="18" spans="1:4" ht="15">
      <c r="A18" s="19" t="s">
        <v>5004</v>
      </c>
      <c r="B18" s="19" t="s">
        <v>5005</v>
      </c>
      <c r="C18" s="19" t="s">
        <v>5006</v>
      </c>
      <c r="D18" s="19" t="s">
        <v>5007</v>
      </c>
    </row>
    <row r="19" spans="1:4" ht="15">
      <c r="A19" s="19" t="s">
        <v>5008</v>
      </c>
      <c r="B19" s="19" t="s">
        <v>5009</v>
      </c>
      <c r="C19" s="19" t="s">
        <v>5010</v>
      </c>
      <c r="D19" s="19" t="s">
        <v>5011</v>
      </c>
    </row>
    <row r="20" spans="1:4" ht="15">
      <c r="A20" s="19" t="s">
        <v>5012</v>
      </c>
      <c r="B20" s="19" t="s">
        <v>5013</v>
      </c>
      <c r="C20" s="19" t="s">
        <v>553</v>
      </c>
      <c r="D20" s="19" t="s">
        <v>5014</v>
      </c>
    </row>
    <row r="21" spans="1:4" ht="15">
      <c r="A21" s="19" t="s">
        <v>5015</v>
      </c>
      <c r="B21" s="19" t="s">
        <v>5016</v>
      </c>
      <c r="C21" s="19" t="s">
        <v>5017</v>
      </c>
      <c r="D21" s="19" t="s">
        <v>5018</v>
      </c>
    </row>
    <row r="22" spans="1:4" ht="15">
      <c r="A22" s="19" t="s">
        <v>5019</v>
      </c>
      <c r="B22" s="19" t="s">
        <v>5020</v>
      </c>
      <c r="C22" s="19" t="s">
        <v>5021</v>
      </c>
      <c r="D22" s="19" t="s">
        <v>5022</v>
      </c>
    </row>
    <row r="23" spans="1:4" ht="15">
      <c r="A23" s="19" t="s">
        <v>5023</v>
      </c>
      <c r="B23" s="19" t="s">
        <v>5024</v>
      </c>
      <c r="C23" s="19" t="s">
        <v>5025</v>
      </c>
      <c r="D23" s="19" t="s">
        <v>5026</v>
      </c>
    </row>
    <row r="24" spans="1:4" ht="15">
      <c r="A24" s="19" t="s">
        <v>5027</v>
      </c>
      <c r="B24" s="19" t="s">
        <v>5028</v>
      </c>
      <c r="C24" s="19" t="s">
        <v>4576</v>
      </c>
      <c r="D24" s="19" t="s">
        <v>5029</v>
      </c>
    </row>
    <row r="25" spans="1:4" ht="15">
      <c r="A25" s="19" t="s">
        <v>5030</v>
      </c>
      <c r="B25" s="19" t="s">
        <v>593</v>
      </c>
      <c r="C25" s="19" t="s">
        <v>570</v>
      </c>
      <c r="D25" s="19" t="s">
        <v>5031</v>
      </c>
    </row>
    <row r="26" spans="1:4" ht="15">
      <c r="A26" s="19" t="s">
        <v>5032</v>
      </c>
      <c r="B26" t="s">
        <v>5033</v>
      </c>
      <c r="C26" s="19" t="s">
        <v>5034</v>
      </c>
      <c r="D26" s="19" t="s">
        <v>5035</v>
      </c>
    </row>
    <row r="27" spans="1:4" ht="15">
      <c r="A27" s="19" t="s">
        <v>5036</v>
      </c>
      <c r="B27" s="19" t="s">
        <v>5037</v>
      </c>
      <c r="C27" s="19" t="s">
        <v>1279</v>
      </c>
      <c r="D27" s="19" t="s">
        <v>5038</v>
      </c>
    </row>
    <row r="28" spans="1:4" ht="15">
      <c r="A28" s="19" t="s">
        <v>5039</v>
      </c>
      <c r="B28" s="19" t="s">
        <v>5040</v>
      </c>
      <c r="C28" s="19" t="s">
        <v>3131</v>
      </c>
      <c r="D28" s="19" t="s">
        <v>5041</v>
      </c>
    </row>
    <row r="29" spans="1:4" ht="15">
      <c r="A29" s="19" t="s">
        <v>1071</v>
      </c>
      <c r="B29" s="19" t="s">
        <v>5042</v>
      </c>
      <c r="C29" s="19" t="s">
        <v>3198</v>
      </c>
      <c r="D29" s="19" t="s">
        <v>5043</v>
      </c>
    </row>
    <row r="30" spans="1:4" ht="15">
      <c r="A30" s="19" t="s">
        <v>5044</v>
      </c>
      <c r="B30" s="19" t="s">
        <v>5045</v>
      </c>
      <c r="C30" s="19" t="s">
        <v>5046</v>
      </c>
      <c r="D30" s="19" t="s">
        <v>5047</v>
      </c>
    </row>
    <row r="31" spans="1:4" ht="15">
      <c r="A31" s="19" t="s">
        <v>5048</v>
      </c>
      <c r="B31" s="19" t="s">
        <v>5049</v>
      </c>
      <c r="C31" s="19" t="s">
        <v>3982</v>
      </c>
      <c r="D31" s="19" t="s">
        <v>5050</v>
      </c>
    </row>
    <row r="32" spans="1:4" ht="15">
      <c r="A32" s="19" t="s">
        <v>5051</v>
      </c>
      <c r="B32" t="s">
        <v>5052</v>
      </c>
      <c r="C32" t="s">
        <v>3979</v>
      </c>
      <c r="D32" t="s">
        <v>5053</v>
      </c>
    </row>
    <row r="33" spans="1:4" ht="15">
      <c r="A33" s="19" t="s">
        <v>5054</v>
      </c>
      <c r="B33" s="19" t="s">
        <v>5055</v>
      </c>
      <c r="C33" s="19" t="s">
        <v>5056</v>
      </c>
      <c r="D33" s="19" t="s">
        <v>5057</v>
      </c>
    </row>
    <row r="34" spans="1:4" ht="15">
      <c r="A34" s="19" t="s">
        <v>5058</v>
      </c>
      <c r="B34" s="19" t="s">
        <v>4329</v>
      </c>
      <c r="C34" s="19" t="s">
        <v>5059</v>
      </c>
      <c r="D34" s="19" t="s">
        <v>5060</v>
      </c>
    </row>
    <row r="35" spans="1:4" ht="15">
      <c r="A35" t="s">
        <v>5061</v>
      </c>
      <c r="B35" s="19" t="s">
        <v>5062</v>
      </c>
      <c r="C35" s="19" t="s">
        <v>4667</v>
      </c>
      <c r="D35" s="19" t="s">
        <v>3137</v>
      </c>
    </row>
    <row r="36" spans="1:4" ht="15">
      <c r="A36" s="19" t="s">
        <v>5063</v>
      </c>
      <c r="B36" s="19" t="s">
        <v>642</v>
      </c>
      <c r="C36" s="19" t="s">
        <v>1451</v>
      </c>
      <c r="D36" s="19" t="s">
        <v>5064</v>
      </c>
    </row>
    <row r="37" spans="1:4" ht="15">
      <c r="A37" s="19" t="s">
        <v>5065</v>
      </c>
      <c r="B37" s="19" t="s">
        <v>5066</v>
      </c>
      <c r="C37" s="19" t="s">
        <v>3517</v>
      </c>
      <c r="D37" s="19" t="s">
        <v>5067</v>
      </c>
    </row>
    <row r="38" spans="1:4" ht="15">
      <c r="A38" s="19" t="s">
        <v>2344</v>
      </c>
      <c r="B38" s="19" t="s">
        <v>5068</v>
      </c>
      <c r="C38" s="19" t="s">
        <v>5069</v>
      </c>
      <c r="D38" s="19" t="s">
        <v>5070</v>
      </c>
    </row>
    <row r="39" spans="1:4" ht="15">
      <c r="A39" s="19" t="s">
        <v>3177</v>
      </c>
      <c r="B39" s="19" t="s">
        <v>5071</v>
      </c>
      <c r="C39" s="19" t="s">
        <v>5072</v>
      </c>
      <c r="D39" s="19" t="s">
        <v>3509</v>
      </c>
    </row>
    <row r="40" spans="1:4" ht="15">
      <c r="A40" s="19" t="s">
        <v>5073</v>
      </c>
      <c r="B40" s="19" t="s">
        <v>4307</v>
      </c>
      <c r="C40" s="19" t="s">
        <v>5074</v>
      </c>
      <c r="D40" s="19" t="s">
        <v>5075</v>
      </c>
    </row>
    <row r="41" spans="1:4" ht="15">
      <c r="A41" s="19" t="s">
        <v>1148</v>
      </c>
      <c r="B41" s="19" t="s">
        <v>5076</v>
      </c>
      <c r="C41" s="19" t="s">
        <v>5077</v>
      </c>
      <c r="D41" s="19" t="s">
        <v>611</v>
      </c>
    </row>
    <row r="42" spans="1:4" ht="15">
      <c r="A42" s="19" t="s">
        <v>5078</v>
      </c>
      <c r="B42" s="19" t="s">
        <v>5079</v>
      </c>
      <c r="C42" s="19" t="s">
        <v>3207</v>
      </c>
      <c r="D42" s="19" t="s">
        <v>5080</v>
      </c>
    </row>
    <row r="43" spans="1:4" ht="15">
      <c r="A43" s="19" t="s">
        <v>1541</v>
      </c>
      <c r="B43" s="19" t="s">
        <v>631</v>
      </c>
      <c r="C43" s="19" t="s">
        <v>5081</v>
      </c>
      <c r="D43" s="19" t="s">
        <v>5082</v>
      </c>
    </row>
    <row r="44" spans="1:4" ht="15">
      <c r="A44" s="19" t="s">
        <v>931</v>
      </c>
      <c r="B44" s="19" t="s">
        <v>5083</v>
      </c>
      <c r="C44" s="19" t="s">
        <v>645</v>
      </c>
      <c r="D44" s="19" t="s">
        <v>1588</v>
      </c>
    </row>
    <row r="45" spans="1:4" ht="15">
      <c r="A45" s="19" t="s">
        <v>5084</v>
      </c>
      <c r="B45" s="19" t="s">
        <v>5085</v>
      </c>
      <c r="C45" s="19" t="s">
        <v>5086</v>
      </c>
      <c r="D45" s="19" t="s">
        <v>5087</v>
      </c>
    </row>
    <row r="46" spans="1:4" ht="15">
      <c r="A46" s="19" t="s">
        <v>3561</v>
      </c>
      <c r="B46" s="19" t="s">
        <v>5088</v>
      </c>
      <c r="C46" s="19" t="s">
        <v>5089</v>
      </c>
      <c r="D46" s="19" t="s">
        <v>5090</v>
      </c>
    </row>
    <row r="47" spans="1:4" ht="15">
      <c r="A47" s="19" t="s">
        <v>5091</v>
      </c>
      <c r="B47" s="19" t="s">
        <v>5092</v>
      </c>
      <c r="C47" s="19" t="s">
        <v>5093</v>
      </c>
      <c r="D47" s="19" t="s">
        <v>5094</v>
      </c>
    </row>
    <row r="48" spans="1:4" ht="15">
      <c r="A48" s="19" t="s">
        <v>2720</v>
      </c>
      <c r="B48" s="19" t="s">
        <v>5095</v>
      </c>
      <c r="C48" s="19" t="s">
        <v>1588</v>
      </c>
      <c r="D48" s="19" t="s">
        <v>5096</v>
      </c>
    </row>
    <row r="49" spans="1:4" ht="15">
      <c r="A49" s="19" t="s">
        <v>1705</v>
      </c>
      <c r="B49" s="19" t="s">
        <v>5097</v>
      </c>
      <c r="C49" s="19" t="s">
        <v>5098</v>
      </c>
      <c r="D49" s="19" t="s">
        <v>5099</v>
      </c>
    </row>
    <row r="50" spans="1:4" ht="15">
      <c r="A50" s="19" t="s">
        <v>5100</v>
      </c>
      <c r="B50" s="19" t="s">
        <v>5101</v>
      </c>
      <c r="C50" s="19" t="s">
        <v>5102</v>
      </c>
      <c r="D50" s="19" t="s">
        <v>5103</v>
      </c>
    </row>
    <row r="51" spans="1:4" ht="15">
      <c r="A51" s="19" t="s">
        <v>5104</v>
      </c>
      <c r="B51" s="19" t="s">
        <v>5105</v>
      </c>
      <c r="C51" s="19" t="s">
        <v>5106</v>
      </c>
      <c r="D51" s="19" t="s">
        <v>5107</v>
      </c>
    </row>
    <row r="52" spans="1:4" ht="15">
      <c r="A52" s="19" t="s">
        <v>5108</v>
      </c>
      <c r="B52" s="19" t="s">
        <v>5109</v>
      </c>
      <c r="C52" s="19" t="s">
        <v>5110</v>
      </c>
      <c r="D52" s="19" t="s">
        <v>4046</v>
      </c>
    </row>
    <row r="53" spans="1:4" ht="15">
      <c r="A53" s="19" t="s">
        <v>5111</v>
      </c>
      <c r="B53" s="19" t="s">
        <v>5112</v>
      </c>
      <c r="C53" s="19" t="s">
        <v>5113</v>
      </c>
      <c r="D53" s="19" t="s">
        <v>5114</v>
      </c>
    </row>
    <row r="54" spans="1:4" ht="15">
      <c r="A54" s="19" t="s">
        <v>2808</v>
      </c>
      <c r="B54" s="19" t="s">
        <v>5115</v>
      </c>
      <c r="C54" s="19" t="s">
        <v>5116</v>
      </c>
      <c r="D54" s="19" t="s">
        <v>5117</v>
      </c>
    </row>
    <row r="55" spans="1:4" ht="15">
      <c r="A55" s="19" t="s">
        <v>5118</v>
      </c>
      <c r="B55" s="19" t="s">
        <v>5119</v>
      </c>
      <c r="C55" s="19" t="s">
        <v>5120</v>
      </c>
      <c r="D55" s="19" t="s">
        <v>5121</v>
      </c>
    </row>
    <row r="56" spans="1:4" ht="15">
      <c r="A56" s="19" t="s">
        <v>705</v>
      </c>
      <c r="B56" s="19" t="s">
        <v>5122</v>
      </c>
      <c r="C56" s="19" t="s">
        <v>5123</v>
      </c>
      <c r="D56" s="19" t="s">
        <v>1665</v>
      </c>
    </row>
    <row r="57" spans="1:4" ht="15">
      <c r="A57" s="19" t="s">
        <v>5124</v>
      </c>
      <c r="B57" s="19" t="s">
        <v>2917</v>
      </c>
      <c r="C57" s="19" t="s">
        <v>5125</v>
      </c>
      <c r="D57" s="19" t="s">
        <v>5126</v>
      </c>
    </row>
    <row r="58" spans="1:4" ht="15">
      <c r="A58" s="19" t="s">
        <v>1826</v>
      </c>
      <c r="B58" s="19" t="s">
        <v>5127</v>
      </c>
      <c r="C58" s="19" t="s">
        <v>5128</v>
      </c>
      <c r="D58" s="19" t="s">
        <v>705</v>
      </c>
    </row>
    <row r="59" spans="1:4" ht="15">
      <c r="A59" s="19" t="s">
        <v>3709</v>
      </c>
      <c r="B59" s="19" t="s">
        <v>2930</v>
      </c>
      <c r="C59" s="19" t="s">
        <v>5129</v>
      </c>
      <c r="D59" s="19" t="s">
        <v>5130</v>
      </c>
    </row>
    <row r="60" spans="1:4" ht="15">
      <c r="A60" s="19" t="s">
        <v>2930</v>
      </c>
      <c r="B60" s="19" t="s">
        <v>2584</v>
      </c>
      <c r="C60" s="19" t="s">
        <v>5131</v>
      </c>
      <c r="D60" s="19" t="s">
        <v>5132</v>
      </c>
    </row>
    <row r="61" spans="1:4" ht="15">
      <c r="A61" s="19" t="s">
        <v>3584</v>
      </c>
      <c r="B61" s="19" t="s">
        <v>1683</v>
      </c>
      <c r="C61" s="19" t="s">
        <v>5133</v>
      </c>
      <c r="D61" s="19" t="s">
        <v>5134</v>
      </c>
    </row>
    <row r="62" spans="1:4" ht="15">
      <c r="A62" s="19" t="s">
        <v>5135</v>
      </c>
      <c r="B62" s="19" t="s">
        <v>5136</v>
      </c>
      <c r="C62" s="19" t="s">
        <v>1577</v>
      </c>
      <c r="D62" s="19" t="s">
        <v>743</v>
      </c>
    </row>
    <row r="63" spans="1:4" ht="15">
      <c r="A63" s="19" t="s">
        <v>5137</v>
      </c>
      <c r="B63" s="19" t="s">
        <v>5138</v>
      </c>
      <c r="C63" s="19" t="s">
        <v>2841</v>
      </c>
      <c r="D63" s="19" t="s">
        <v>4772</v>
      </c>
    </row>
    <row r="64" spans="1:4" ht="15">
      <c r="A64" s="19" t="s">
        <v>4772</v>
      </c>
      <c r="B64" s="19" t="s">
        <v>5139</v>
      </c>
      <c r="C64" s="19" t="s">
        <v>5140</v>
      </c>
      <c r="D64" s="19" t="s">
        <v>5141</v>
      </c>
    </row>
    <row r="65" spans="1:4" ht="15">
      <c r="A65" s="19" t="s">
        <v>5142</v>
      </c>
      <c r="B65" s="19" t="s">
        <v>5143</v>
      </c>
      <c r="C65" s="19" t="s">
        <v>5144</v>
      </c>
      <c r="D65" s="19" t="s">
        <v>4856</v>
      </c>
    </row>
    <row r="66" spans="1:4" ht="15">
      <c r="A66" s="19" t="s">
        <v>1927</v>
      </c>
      <c r="B66" s="19" t="s">
        <v>5145</v>
      </c>
      <c r="C66" s="19" t="s">
        <v>5146</v>
      </c>
      <c r="D66" s="19" t="s">
        <v>5147</v>
      </c>
    </row>
    <row r="67" spans="1:4" ht="15">
      <c r="A67" s="19" t="s">
        <v>5148</v>
      </c>
      <c r="B67" s="19" t="s">
        <v>5149</v>
      </c>
      <c r="C67" s="19" t="s">
        <v>5150</v>
      </c>
      <c r="D67" s="19" t="s">
        <v>5151</v>
      </c>
    </row>
    <row r="68" spans="1:4" ht="15">
      <c r="A68" s="19" t="s">
        <v>5152</v>
      </c>
      <c r="B68" s="19" t="s">
        <v>5153</v>
      </c>
      <c r="C68" s="19" t="s">
        <v>2930</v>
      </c>
      <c r="D68" s="19" t="s">
        <v>1927</v>
      </c>
    </row>
    <row r="69" spans="1:4" ht="15">
      <c r="A69" s="19" t="s">
        <v>5154</v>
      </c>
      <c r="B69" s="19" t="s">
        <v>5155</v>
      </c>
      <c r="C69" s="19" t="s">
        <v>5156</v>
      </c>
      <c r="D69" s="19" t="s">
        <v>5157</v>
      </c>
    </row>
    <row r="70" spans="1:4" ht="15">
      <c r="A70" s="19" t="s">
        <v>5158</v>
      </c>
      <c r="B70" s="19" t="s">
        <v>5159</v>
      </c>
      <c r="C70" s="19" t="s">
        <v>1683</v>
      </c>
      <c r="D70" s="19" t="s">
        <v>5160</v>
      </c>
    </row>
    <row r="71" spans="1:4" ht="15">
      <c r="A71" s="19" t="s">
        <v>5161</v>
      </c>
      <c r="B71" s="19" t="s">
        <v>784</v>
      </c>
      <c r="C71" s="19" t="s">
        <v>5162</v>
      </c>
      <c r="D71" s="19" t="s">
        <v>814</v>
      </c>
    </row>
    <row r="72" spans="1:4" ht="15">
      <c r="A72" t="s">
        <v>3654</v>
      </c>
      <c r="B72" s="19" t="s">
        <v>5163</v>
      </c>
      <c r="C72" s="19" t="s">
        <v>5164</v>
      </c>
      <c r="D72" s="19" t="s">
        <v>3944</v>
      </c>
    </row>
    <row r="73" spans="1:4" ht="15">
      <c r="A73" s="19" t="s">
        <v>3750</v>
      </c>
      <c r="B73" s="19" t="s">
        <v>5165</v>
      </c>
      <c r="C73" s="19" t="s">
        <v>5166</v>
      </c>
      <c r="D73" s="19" t="s">
        <v>5167</v>
      </c>
    </row>
    <row r="74" spans="1:4" ht="15">
      <c r="A74" s="19" t="s">
        <v>5168</v>
      </c>
      <c r="B74" s="19" t="s">
        <v>830</v>
      </c>
      <c r="C74" s="19" t="s">
        <v>3614</v>
      </c>
      <c r="D74" s="19" t="s">
        <v>2097</v>
      </c>
    </row>
    <row r="75" spans="1:4" ht="15">
      <c r="A75" s="19" t="s">
        <v>2529</v>
      </c>
      <c r="B75" s="19" t="s">
        <v>5169</v>
      </c>
      <c r="C75" s="19" t="s">
        <v>5170</v>
      </c>
      <c r="D75" s="19" t="s">
        <v>5171</v>
      </c>
    </row>
    <row r="76" spans="1:4" ht="15">
      <c r="A76" s="19" t="s">
        <v>5172</v>
      </c>
      <c r="B76" s="19" t="s">
        <v>5173</v>
      </c>
      <c r="C76" s="19" t="s">
        <v>5174</v>
      </c>
      <c r="D76" s="19" t="s">
        <v>5175</v>
      </c>
    </row>
    <row r="77" spans="1:4" ht="15">
      <c r="A77" s="19" t="s">
        <v>2491</v>
      </c>
      <c r="B77" s="19" t="s">
        <v>5176</v>
      </c>
      <c r="C77" s="19" t="s">
        <v>5177</v>
      </c>
      <c r="D77" s="19" t="s">
        <v>5178</v>
      </c>
    </row>
    <row r="78" spans="1:4" ht="15">
      <c r="A78" s="19" t="s">
        <v>5179</v>
      </c>
      <c r="B78" s="19" t="s">
        <v>5180</v>
      </c>
      <c r="C78" s="19" t="s">
        <v>5181</v>
      </c>
      <c r="D78" s="19" t="s">
        <v>5182</v>
      </c>
    </row>
    <row r="79" spans="1:4" ht="15">
      <c r="A79" s="19" t="s">
        <v>2610</v>
      </c>
      <c r="B79" s="19" t="s">
        <v>5183</v>
      </c>
      <c r="C79" s="19" t="s">
        <v>5184</v>
      </c>
      <c r="D79" s="19" t="s">
        <v>5185</v>
      </c>
    </row>
    <row r="80" spans="1:4" ht="15">
      <c r="A80" s="19" t="s">
        <v>5186</v>
      </c>
      <c r="B80" s="19" t="s">
        <v>5187</v>
      </c>
      <c r="C80" s="19" t="s">
        <v>5188</v>
      </c>
      <c r="D80" s="19" t="s">
        <v>5189</v>
      </c>
    </row>
    <row r="81" spans="1:4" ht="15">
      <c r="A81" s="19" t="s">
        <v>5190</v>
      </c>
      <c r="B81" s="19" t="s">
        <v>5191</v>
      </c>
      <c r="C81" s="19" t="s">
        <v>5192</v>
      </c>
      <c r="D81" s="19" t="s">
        <v>5193</v>
      </c>
    </row>
    <row r="82" spans="1:4" ht="15">
      <c r="A82" s="19" t="s">
        <v>5194</v>
      </c>
      <c r="B82" s="19" t="s">
        <v>5195</v>
      </c>
      <c r="C82" s="19" t="s">
        <v>5196</v>
      </c>
      <c r="D82" s="19" t="s">
        <v>5197</v>
      </c>
    </row>
    <row r="83" spans="1:4" ht="15">
      <c r="A83" s="19" t="s">
        <v>5198</v>
      </c>
      <c r="B83" s="19" t="s">
        <v>5199</v>
      </c>
      <c r="C83" s="19" t="s">
        <v>5200</v>
      </c>
      <c r="D83" s="19" t="s">
        <v>1207</v>
      </c>
    </row>
    <row r="84" spans="1:4" ht="15">
      <c r="A84" s="19" t="s">
        <v>5201</v>
      </c>
      <c r="B84" s="19" t="s">
        <v>5202</v>
      </c>
      <c r="C84" s="19" t="s">
        <v>3642</v>
      </c>
      <c r="D84" s="19" t="s">
        <v>5194</v>
      </c>
    </row>
    <row r="85" spans="1:4" ht="15">
      <c r="A85" s="19" t="s">
        <v>5203</v>
      </c>
      <c r="B85" s="19" t="s">
        <v>5204</v>
      </c>
      <c r="C85" s="19" t="s">
        <v>3653</v>
      </c>
      <c r="D85" s="19" t="s">
        <v>5205</v>
      </c>
    </row>
    <row r="86" spans="1:4" ht="15">
      <c r="A86" s="19" t="s">
        <v>5206</v>
      </c>
      <c r="B86" s="19" t="s">
        <v>5207</v>
      </c>
      <c r="C86" s="19" t="s">
        <v>5208</v>
      </c>
      <c r="D86" s="19" t="s">
        <v>5209</v>
      </c>
    </row>
    <row r="87" spans="1:4" ht="15">
      <c r="A87" s="19" t="s">
        <v>777</v>
      </c>
      <c r="B87" s="19" t="s">
        <v>5210</v>
      </c>
      <c r="C87" s="19" t="s">
        <v>4152</v>
      </c>
      <c r="D87" s="19" t="s">
        <v>1992</v>
      </c>
    </row>
    <row r="88" spans="1:4" ht="15">
      <c r="A88" s="19" t="s">
        <v>828</v>
      </c>
      <c r="B88" s="19" t="s">
        <v>5211</v>
      </c>
      <c r="C88" s="19" t="s">
        <v>1256</v>
      </c>
      <c r="D88" s="19" t="s">
        <v>5212</v>
      </c>
    </row>
    <row r="89" spans="1:4" ht="15">
      <c r="A89" s="19" t="s">
        <v>5213</v>
      </c>
      <c r="B89" s="19" t="s">
        <v>5214</v>
      </c>
      <c r="C89" s="19" t="s">
        <v>5215</v>
      </c>
      <c r="D89" s="19" t="s">
        <v>5216</v>
      </c>
    </row>
    <row r="90" spans="1:4" ht="15">
      <c r="A90" s="19" t="s">
        <v>5217</v>
      </c>
      <c r="B90" s="19" t="s">
        <v>5218</v>
      </c>
      <c r="C90" s="19" t="s">
        <v>5219</v>
      </c>
      <c r="D90" s="19" t="s">
        <v>5220</v>
      </c>
    </row>
    <row r="91" spans="1:4" ht="15">
      <c r="A91" s="19" t="s">
        <v>5221</v>
      </c>
      <c r="B91" s="19" t="s">
        <v>5222</v>
      </c>
      <c r="C91" s="19" t="s">
        <v>2143</v>
      </c>
      <c r="D91" s="19" t="s">
        <v>5223</v>
      </c>
    </row>
    <row r="92" spans="1:4" ht="15">
      <c r="A92" s="19" t="s">
        <v>5224</v>
      </c>
      <c r="B92" s="19" t="s">
        <v>5225</v>
      </c>
      <c r="C92" s="19" t="s">
        <v>2936</v>
      </c>
      <c r="D92" s="19" t="s">
        <v>5226</v>
      </c>
    </row>
    <row r="93" spans="1:4" ht="15">
      <c r="A93" s="19" t="s">
        <v>5227</v>
      </c>
      <c r="B93" s="19" t="s">
        <v>5228</v>
      </c>
      <c r="C93" s="19" t="s">
        <v>850</v>
      </c>
      <c r="D93" s="19" t="s">
        <v>5229</v>
      </c>
    </row>
    <row r="94" spans="1:4" ht="15">
      <c r="A94" s="19" t="s">
        <v>5230</v>
      </c>
      <c r="B94" s="19" t="s">
        <v>1930</v>
      </c>
      <c r="C94" s="19" t="s">
        <v>3826</v>
      </c>
      <c r="D94" s="19" t="s">
        <v>5231</v>
      </c>
    </row>
    <row r="95" spans="1:4" ht="15">
      <c r="A95" s="19" t="s">
        <v>5232</v>
      </c>
      <c r="B95" s="19" t="s">
        <v>5233</v>
      </c>
      <c r="C95" s="19" t="s">
        <v>1992</v>
      </c>
      <c r="D95" s="19" t="s">
        <v>5234</v>
      </c>
    </row>
    <row r="96" spans="1:4" ht="15">
      <c r="A96" s="19" t="s">
        <v>5235</v>
      </c>
      <c r="B96" s="19" t="s">
        <v>5236</v>
      </c>
      <c r="C96" t="s">
        <v>5237</v>
      </c>
      <c r="D96" s="19" t="s">
        <v>5238</v>
      </c>
    </row>
    <row r="97" spans="1:4" ht="15">
      <c r="A97" s="19" t="s">
        <v>5239</v>
      </c>
      <c r="B97" s="19" t="s">
        <v>5240</v>
      </c>
      <c r="C97" s="19" t="s">
        <v>4124</v>
      </c>
      <c r="D97" s="19" t="s">
        <v>5241</v>
      </c>
    </row>
    <row r="98" spans="1:4" ht="15">
      <c r="A98" s="19" t="s">
        <v>5242</v>
      </c>
      <c r="B98" s="19" t="s">
        <v>5243</v>
      </c>
      <c r="C98" s="19" t="s">
        <v>1880</v>
      </c>
      <c r="D98" s="19" t="s">
        <v>5244</v>
      </c>
    </row>
    <row r="99" spans="1:4" ht="15">
      <c r="A99" s="19" t="s">
        <v>5245</v>
      </c>
      <c r="B99" s="19" t="s">
        <v>5246</v>
      </c>
      <c r="C99" s="19" t="s">
        <v>5247</v>
      </c>
      <c r="D99" s="19" t="s">
        <v>5248</v>
      </c>
    </row>
    <row r="100" spans="1:4" ht="15">
      <c r="A100" s="19" t="s">
        <v>5249</v>
      </c>
      <c r="B100" s="19" t="s">
        <v>5250</v>
      </c>
      <c r="C100" s="19" t="s">
        <v>5251</v>
      </c>
      <c r="D100" s="19" t="s">
        <v>5252</v>
      </c>
    </row>
    <row r="101" spans="1:4" ht="15">
      <c r="A101" s="19" t="s">
        <v>5253</v>
      </c>
      <c r="B101" s="19" t="s">
        <v>5254</v>
      </c>
      <c r="C101" s="19" t="s">
        <v>5255</v>
      </c>
      <c r="D101" s="19" t="s">
        <v>5256</v>
      </c>
    </row>
    <row r="102" spans="1:4" ht="15">
      <c r="A102" s="19" t="s">
        <v>5257</v>
      </c>
      <c r="B102" s="19" t="s">
        <v>5258</v>
      </c>
      <c r="C102" s="19" t="s">
        <v>5259</v>
      </c>
      <c r="D102" s="19" t="s">
        <v>5260</v>
      </c>
    </row>
    <row r="103" spans="1:4" ht="15">
      <c r="A103" s="19" t="s">
        <v>5261</v>
      </c>
      <c r="B103" s="19" t="s">
        <v>5262</v>
      </c>
      <c r="C103" s="19" t="s">
        <v>4399</v>
      </c>
      <c r="D103" s="19" t="s">
        <v>5263</v>
      </c>
    </row>
    <row r="104" spans="1:4" ht="15">
      <c r="A104" s="19" t="s">
        <v>5264</v>
      </c>
      <c r="B104" s="19" t="s">
        <v>907</v>
      </c>
      <c r="C104" s="19" t="s">
        <v>5265</v>
      </c>
      <c r="D104" s="19" t="s">
        <v>5266</v>
      </c>
    </row>
    <row r="105" spans="1:4" ht="15">
      <c r="A105" s="19" t="s">
        <v>5267</v>
      </c>
      <c r="B105" s="19" t="s">
        <v>5268</v>
      </c>
      <c r="C105" s="19" t="s">
        <v>5269</v>
      </c>
      <c r="D105" s="19" t="s">
        <v>5270</v>
      </c>
    </row>
    <row r="106" spans="1:4" ht="15">
      <c r="A106" s="19" t="s">
        <v>5271</v>
      </c>
      <c r="B106" s="19" t="s">
        <v>5272</v>
      </c>
      <c r="C106" s="19" t="s">
        <v>3048</v>
      </c>
      <c r="D106" s="19" t="s">
        <v>5273</v>
      </c>
    </row>
    <row r="107" spans="1:4" ht="15">
      <c r="A107" s="19" t="s">
        <v>5274</v>
      </c>
      <c r="B107" s="19" t="s">
        <v>5275</v>
      </c>
      <c r="C107" s="19" t="s">
        <v>5276</v>
      </c>
      <c r="D107" s="19" t="s">
        <v>909</v>
      </c>
    </row>
    <row r="108" spans="1:4" ht="15">
      <c r="A108" s="19" t="s">
        <v>5277</v>
      </c>
      <c r="B108" s="19" t="s">
        <v>5278</v>
      </c>
      <c r="C108" s="19" t="s">
        <v>5279</v>
      </c>
      <c r="D108" s="19" t="s">
        <v>858</v>
      </c>
    </row>
    <row r="109" spans="1:4" ht="15">
      <c r="A109" s="19" t="s">
        <v>5280</v>
      </c>
      <c r="B109" s="19" t="s">
        <v>5281</v>
      </c>
      <c r="C109" s="19" t="s">
        <v>1807</v>
      </c>
      <c r="D109" s="19" t="s">
        <v>5282</v>
      </c>
    </row>
    <row r="110" spans="1:4" ht="15">
      <c r="A110" s="19" t="s">
        <v>5283</v>
      </c>
      <c r="B110" s="19" t="s">
        <v>5284</v>
      </c>
      <c r="C110" s="19" t="s">
        <v>5285</v>
      </c>
      <c r="D110" s="19" t="s">
        <v>5286</v>
      </c>
    </row>
    <row r="111" spans="1:4" ht="15">
      <c r="A111" s="19" t="s">
        <v>5287</v>
      </c>
      <c r="B111" s="19" t="s">
        <v>5288</v>
      </c>
      <c r="C111" s="19" t="s">
        <v>5289</v>
      </c>
      <c r="D111" s="19" t="s">
        <v>5290</v>
      </c>
    </row>
    <row r="112" spans="2:4" ht="15">
      <c r="B112" s="19" t="s">
        <v>5291</v>
      </c>
      <c r="C112" s="19" t="s">
        <v>5292</v>
      </c>
      <c r="D112" s="19" t="s">
        <v>5293</v>
      </c>
    </row>
    <row r="113" spans="2:4" ht="15">
      <c r="B113" s="19" t="s">
        <v>922</v>
      </c>
      <c r="C113" s="19" t="s">
        <v>5294</v>
      </c>
      <c r="D113" s="19" t="s">
        <v>5295</v>
      </c>
    </row>
    <row r="114" spans="2:4" ht="15">
      <c r="B114" s="19" t="s">
        <v>5296</v>
      </c>
      <c r="C114" s="19" t="s">
        <v>5297</v>
      </c>
      <c r="D114" s="19" t="s">
        <v>4949</v>
      </c>
    </row>
    <row r="115" spans="2:4" ht="15">
      <c r="B115" s="19" t="s">
        <v>5298</v>
      </c>
      <c r="C115" s="19" t="s">
        <v>5299</v>
      </c>
      <c r="D115" s="19" t="s">
        <v>5300</v>
      </c>
    </row>
    <row r="116" spans="3:4" ht="15">
      <c r="C116" s="19" t="s">
        <v>5301</v>
      </c>
      <c r="D116" s="19" t="s">
        <v>5302</v>
      </c>
    </row>
    <row r="117" spans="3:4" ht="15">
      <c r="C117" s="19" t="s">
        <v>5303</v>
      </c>
      <c r="D117" s="19" t="s">
        <v>5304</v>
      </c>
    </row>
    <row r="118" spans="3:4" ht="15">
      <c r="C118" s="19" t="s">
        <v>1896</v>
      </c>
      <c r="D118" s="19" t="s">
        <v>5305</v>
      </c>
    </row>
    <row r="119" ht="15">
      <c r="C119" s="19" t="s">
        <v>5306</v>
      </c>
    </row>
  </sheetData>
  <sheetProtection sheet="1" objects="1" scenarios="1"/>
  <printOptions/>
  <pageMargins left="0.7" right="0.7" top="0.787401575" bottom="0.7874015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01"/>
  <sheetViews>
    <sheetView zoomScalePageLayoutView="0" workbookViewId="0" topLeftCell="A1">
      <selection activeCell="D14" sqref="D14"/>
    </sheetView>
  </sheetViews>
  <sheetFormatPr defaultColWidth="9.140625" defaultRowHeight="15"/>
  <cols>
    <col min="1" max="7" width="29.7109375" style="29" customWidth="1"/>
    <col min="9" max="16384" width="9.140625" style="29" customWidth="1"/>
  </cols>
  <sheetData>
    <row r="1" spans="1:7" ht="15">
      <c r="A1" s="29" t="s">
        <v>1130</v>
      </c>
      <c r="B1" s="29" t="s">
        <v>1132</v>
      </c>
      <c r="C1" s="29" t="s">
        <v>5309</v>
      </c>
      <c r="D1" s="29" t="s">
        <v>5308</v>
      </c>
      <c r="E1" s="29" t="s">
        <v>5307</v>
      </c>
      <c r="F1" s="29" t="s">
        <v>1140</v>
      </c>
      <c r="G1" s="29" t="s">
        <v>1142</v>
      </c>
    </row>
    <row r="2" spans="1:7" ht="15">
      <c r="A2" s="30" t="s">
        <v>490</v>
      </c>
      <c r="B2" s="30" t="s">
        <v>490</v>
      </c>
      <c r="C2" s="30" t="s">
        <v>490</v>
      </c>
      <c r="D2" s="30" t="s">
        <v>490</v>
      </c>
      <c r="E2" s="30" t="s">
        <v>490</v>
      </c>
      <c r="F2" s="30" t="s">
        <v>490</v>
      </c>
      <c r="G2" s="30" t="s">
        <v>490</v>
      </c>
    </row>
    <row r="3" spans="1:7" ht="15">
      <c r="A3" s="31" t="s">
        <v>1130</v>
      </c>
      <c r="B3" s="29" t="s">
        <v>5310</v>
      </c>
      <c r="C3" s="29" t="s">
        <v>5312</v>
      </c>
      <c r="D3" s="29" t="s">
        <v>5308</v>
      </c>
      <c r="E3" s="29" t="s">
        <v>5311</v>
      </c>
      <c r="F3" s="29" t="s">
        <v>5313</v>
      </c>
      <c r="G3" s="29" t="s">
        <v>5314</v>
      </c>
    </row>
    <row r="4" spans="1:7" ht="15">
      <c r="A4" s="31" t="s">
        <v>5315</v>
      </c>
      <c r="B4" s="29" t="s">
        <v>5316</v>
      </c>
      <c r="C4" s="29" t="s">
        <v>615</v>
      </c>
      <c r="D4" s="29" t="s">
        <v>5318</v>
      </c>
      <c r="E4" s="29" t="s">
        <v>5317</v>
      </c>
      <c r="F4" s="29" t="s">
        <v>611</v>
      </c>
      <c r="G4" s="29" t="s">
        <v>5319</v>
      </c>
    </row>
    <row r="5" spans="1:7" ht="15">
      <c r="A5" s="31" t="s">
        <v>5320</v>
      </c>
      <c r="B5" s="29" t="s">
        <v>1132</v>
      </c>
      <c r="C5" s="29" t="s">
        <v>2381</v>
      </c>
      <c r="D5" s="29" t="s">
        <v>5322</v>
      </c>
      <c r="E5" s="29" t="s">
        <v>5321</v>
      </c>
      <c r="F5" s="29" t="s">
        <v>3579</v>
      </c>
      <c r="G5" s="29" t="s">
        <v>4878</v>
      </c>
    </row>
    <row r="6" spans="1:7" ht="15">
      <c r="A6" s="31" t="s">
        <v>5323</v>
      </c>
      <c r="B6" s="29" t="s">
        <v>5324</v>
      </c>
      <c r="C6" s="29" t="s">
        <v>2454</v>
      </c>
      <c r="D6" s="30" t="s">
        <v>518</v>
      </c>
      <c r="E6" s="29" t="s">
        <v>5325</v>
      </c>
      <c r="F6" s="29" t="s">
        <v>1140</v>
      </c>
      <c r="G6" s="29" t="s">
        <v>5326</v>
      </c>
    </row>
    <row r="7" spans="1:7" ht="15">
      <c r="A7" s="31" t="s">
        <v>4893</v>
      </c>
      <c r="B7" s="29" t="s">
        <v>4194</v>
      </c>
      <c r="C7" s="29" t="s">
        <v>1913</v>
      </c>
      <c r="D7" s="29" t="s">
        <v>5327</v>
      </c>
      <c r="E7" s="29" t="s">
        <v>5307</v>
      </c>
      <c r="F7" s="29" t="s">
        <v>4916</v>
      </c>
      <c r="G7" s="29" t="s">
        <v>1142</v>
      </c>
    </row>
    <row r="8" spans="1:7" ht="15">
      <c r="A8" s="30" t="s">
        <v>518</v>
      </c>
      <c r="B8" s="30" t="s">
        <v>518</v>
      </c>
      <c r="C8" s="29" t="s">
        <v>5309</v>
      </c>
      <c r="D8" s="29" t="s">
        <v>1473</v>
      </c>
      <c r="E8" s="29" t="s">
        <v>5328</v>
      </c>
      <c r="F8" s="29" t="s">
        <v>5329</v>
      </c>
      <c r="G8" s="30" t="s">
        <v>518</v>
      </c>
    </row>
    <row r="9" spans="1:7" ht="15">
      <c r="A9" s="31" t="s">
        <v>5330</v>
      </c>
      <c r="B9" s="29" t="s">
        <v>5331</v>
      </c>
      <c r="C9" s="29" t="s">
        <v>5334</v>
      </c>
      <c r="D9" s="29" t="s">
        <v>5333</v>
      </c>
      <c r="E9" s="29" t="s">
        <v>5332</v>
      </c>
      <c r="F9" s="30" t="s">
        <v>518</v>
      </c>
      <c r="G9" s="29" t="s">
        <v>5335</v>
      </c>
    </row>
    <row r="10" spans="1:7" ht="15">
      <c r="A10" s="31" t="s">
        <v>5336</v>
      </c>
      <c r="B10" s="29" t="s">
        <v>5337</v>
      </c>
      <c r="C10" s="29" t="s">
        <v>5339</v>
      </c>
      <c r="D10" s="29" t="s">
        <v>1693</v>
      </c>
      <c r="E10" s="29" t="s">
        <v>5338</v>
      </c>
      <c r="F10" s="29" t="s">
        <v>3366</v>
      </c>
      <c r="G10" s="29" t="s">
        <v>5340</v>
      </c>
    </row>
    <row r="11" spans="1:7" ht="15">
      <c r="A11" s="31" t="s">
        <v>5341</v>
      </c>
      <c r="B11" s="29" t="s">
        <v>3366</v>
      </c>
      <c r="C11" s="29" t="s">
        <v>5344</v>
      </c>
      <c r="D11" s="29" t="s">
        <v>5343</v>
      </c>
      <c r="E11" s="29" t="s">
        <v>5342</v>
      </c>
      <c r="F11" s="29" t="s">
        <v>553</v>
      </c>
      <c r="G11" s="29" t="s">
        <v>5345</v>
      </c>
    </row>
    <row r="12" spans="1:7" ht="15">
      <c r="A12" s="31" t="s">
        <v>5346</v>
      </c>
      <c r="B12" s="29" t="s">
        <v>5347</v>
      </c>
      <c r="C12" s="30" t="s">
        <v>518</v>
      </c>
      <c r="D12" s="29" t="s">
        <v>5349</v>
      </c>
      <c r="E12" s="29" t="s">
        <v>5348</v>
      </c>
      <c r="F12" s="29" t="s">
        <v>5350</v>
      </c>
      <c r="G12" s="29" t="s">
        <v>493</v>
      </c>
    </row>
    <row r="13" spans="1:7" ht="15">
      <c r="A13" s="31" t="s">
        <v>5351</v>
      </c>
      <c r="B13" s="29" t="s">
        <v>5352</v>
      </c>
      <c r="C13" s="29" t="s">
        <v>5355</v>
      </c>
      <c r="D13" s="29" t="s">
        <v>5354</v>
      </c>
      <c r="E13" s="29" t="s">
        <v>5353</v>
      </c>
      <c r="F13" s="29" t="s">
        <v>5356</v>
      </c>
      <c r="G13" s="29" t="s">
        <v>5357</v>
      </c>
    </row>
    <row r="14" spans="1:7" ht="15">
      <c r="A14" s="31" t="s">
        <v>5358</v>
      </c>
      <c r="B14" s="29" t="s">
        <v>1268</v>
      </c>
      <c r="C14" s="29" t="s">
        <v>5360</v>
      </c>
      <c r="D14" s="29" t="s">
        <v>5359</v>
      </c>
      <c r="E14" s="30" t="s">
        <v>518</v>
      </c>
      <c r="F14" s="29" t="s">
        <v>5361</v>
      </c>
      <c r="G14" s="29" t="s">
        <v>1303</v>
      </c>
    </row>
    <row r="15" spans="1:7" ht="15">
      <c r="A15" s="31" t="s">
        <v>560</v>
      </c>
      <c r="B15" s="29" t="s">
        <v>5362</v>
      </c>
      <c r="C15" s="29" t="s">
        <v>5365</v>
      </c>
      <c r="D15" s="29" t="s">
        <v>5364</v>
      </c>
      <c r="E15" s="29" t="s">
        <v>5363</v>
      </c>
      <c r="F15" s="29" t="s">
        <v>5366</v>
      </c>
      <c r="G15" s="29" t="s">
        <v>4297</v>
      </c>
    </row>
    <row r="16" spans="1:7" ht="15">
      <c r="A16" s="31" t="s">
        <v>2297</v>
      </c>
      <c r="B16" s="29" t="s">
        <v>5367</v>
      </c>
      <c r="C16" s="29" t="s">
        <v>3946</v>
      </c>
      <c r="D16" s="29" t="s">
        <v>5369</v>
      </c>
      <c r="E16" s="29" t="s">
        <v>5368</v>
      </c>
      <c r="F16" s="29" t="s">
        <v>5370</v>
      </c>
      <c r="G16" s="29" t="s">
        <v>5371</v>
      </c>
    </row>
    <row r="17" spans="1:7" ht="15">
      <c r="A17" s="31" t="s">
        <v>5372</v>
      </c>
      <c r="B17" s="29" t="s">
        <v>5373</v>
      </c>
      <c r="C17" s="29" t="s">
        <v>5376</v>
      </c>
      <c r="D17" s="29" t="s">
        <v>5375</v>
      </c>
      <c r="E17" s="29" t="s">
        <v>5374</v>
      </c>
      <c r="F17" s="29" t="s">
        <v>5377</v>
      </c>
      <c r="G17" s="29" t="s">
        <v>5378</v>
      </c>
    </row>
    <row r="18" spans="1:7" ht="15">
      <c r="A18" s="31" t="s">
        <v>5379</v>
      </c>
      <c r="B18" s="29" t="s">
        <v>5380</v>
      </c>
      <c r="C18" s="29" t="s">
        <v>3441</v>
      </c>
      <c r="D18" s="29" t="s">
        <v>5381</v>
      </c>
      <c r="E18" s="29" t="s">
        <v>3380</v>
      </c>
      <c r="F18" s="29" t="s">
        <v>5382</v>
      </c>
      <c r="G18" s="29" t="s">
        <v>5383</v>
      </c>
    </row>
    <row r="19" spans="1:7" ht="15">
      <c r="A19" s="31" t="s">
        <v>5384</v>
      </c>
      <c r="B19" s="29" t="s">
        <v>5385</v>
      </c>
      <c r="C19" s="29" t="s">
        <v>5386</v>
      </c>
      <c r="E19" s="29" t="s">
        <v>2293</v>
      </c>
      <c r="F19" s="29" t="s">
        <v>5387</v>
      </c>
      <c r="G19" s="29" t="s">
        <v>5388</v>
      </c>
    </row>
    <row r="20" spans="1:7" ht="15">
      <c r="A20" s="31" t="s">
        <v>5389</v>
      </c>
      <c r="B20" s="29" t="s">
        <v>5390</v>
      </c>
      <c r="C20" s="29" t="s">
        <v>5392</v>
      </c>
      <c r="E20" s="29" t="s">
        <v>5391</v>
      </c>
      <c r="F20" s="29" t="s">
        <v>5393</v>
      </c>
      <c r="G20" s="29" t="s">
        <v>5394</v>
      </c>
    </row>
    <row r="21" spans="1:7" ht="15">
      <c r="A21" s="31" t="s">
        <v>5395</v>
      </c>
      <c r="B21" s="29" t="s">
        <v>5396</v>
      </c>
      <c r="C21" s="29" t="s">
        <v>5398</v>
      </c>
      <c r="E21" s="29" t="s">
        <v>5397</v>
      </c>
      <c r="F21" s="29" t="s">
        <v>1448</v>
      </c>
      <c r="G21" s="29" t="s">
        <v>5399</v>
      </c>
    </row>
    <row r="22" spans="1:7" ht="15">
      <c r="A22" s="31" t="s">
        <v>5400</v>
      </c>
      <c r="B22" s="29" t="s">
        <v>5401</v>
      </c>
      <c r="C22" s="29" t="s">
        <v>5403</v>
      </c>
      <c r="E22" s="29" t="s">
        <v>5402</v>
      </c>
      <c r="F22" s="29" t="s">
        <v>5404</v>
      </c>
      <c r="G22" s="29" t="s">
        <v>5405</v>
      </c>
    </row>
    <row r="23" spans="1:7" ht="15">
      <c r="A23" s="31" t="s">
        <v>5406</v>
      </c>
      <c r="B23" s="29" t="s">
        <v>5407</v>
      </c>
      <c r="C23" s="29" t="s">
        <v>5409</v>
      </c>
      <c r="E23" s="29" t="s">
        <v>5408</v>
      </c>
      <c r="F23" s="29" t="s">
        <v>5410</v>
      </c>
      <c r="G23" s="29" t="s">
        <v>1634</v>
      </c>
    </row>
    <row r="24" spans="1:7" ht="15">
      <c r="A24" s="31" t="s">
        <v>5411</v>
      </c>
      <c r="B24" s="29" t="s">
        <v>3405</v>
      </c>
      <c r="C24" s="29" t="s">
        <v>5412</v>
      </c>
      <c r="E24" s="29" t="s">
        <v>590</v>
      </c>
      <c r="F24" s="29" t="s">
        <v>1510</v>
      </c>
      <c r="G24" s="29" t="s">
        <v>5413</v>
      </c>
    </row>
    <row r="25" spans="1:7" ht="15">
      <c r="A25" s="31" t="s">
        <v>1489</v>
      </c>
      <c r="B25" s="29" t="s">
        <v>5414</v>
      </c>
      <c r="C25" s="29" t="s">
        <v>5416</v>
      </c>
      <c r="E25" s="29" t="s">
        <v>5415</v>
      </c>
      <c r="F25" s="29" t="s">
        <v>5417</v>
      </c>
      <c r="G25" s="29" t="s">
        <v>5418</v>
      </c>
    </row>
    <row r="26" spans="1:7" ht="15">
      <c r="A26" s="31" t="s">
        <v>1448</v>
      </c>
      <c r="B26" s="29" t="s">
        <v>593</v>
      </c>
      <c r="C26" s="29" t="s">
        <v>5420</v>
      </c>
      <c r="E26" s="29" t="s">
        <v>5419</v>
      </c>
      <c r="F26" s="29" t="s">
        <v>5421</v>
      </c>
      <c r="G26" s="29" t="s">
        <v>5422</v>
      </c>
    </row>
    <row r="27" spans="1:7" ht="15">
      <c r="A27" s="31" t="s">
        <v>1566</v>
      </c>
      <c r="B27" s="29" t="s">
        <v>5423</v>
      </c>
      <c r="C27" s="29" t="s">
        <v>3461</v>
      </c>
      <c r="E27" s="29" t="s">
        <v>1389</v>
      </c>
      <c r="F27" s="29" t="s">
        <v>5424</v>
      </c>
      <c r="G27" s="29" t="s">
        <v>687</v>
      </c>
    </row>
    <row r="28" spans="1:7" ht="15">
      <c r="A28" s="31" t="s">
        <v>5425</v>
      </c>
      <c r="B28" s="29" t="s">
        <v>2624</v>
      </c>
      <c r="C28" s="29" t="s">
        <v>1448</v>
      </c>
      <c r="E28" s="29" t="s">
        <v>593</v>
      </c>
      <c r="F28" s="29" t="s">
        <v>4773</v>
      </c>
      <c r="G28" s="29" t="s">
        <v>5426</v>
      </c>
    </row>
    <row r="29" spans="1:7" ht="15">
      <c r="A29" s="31" t="s">
        <v>5427</v>
      </c>
      <c r="B29" s="29" t="s">
        <v>4571</v>
      </c>
      <c r="C29" s="29" t="s">
        <v>1510</v>
      </c>
      <c r="E29" s="29" t="s">
        <v>5428</v>
      </c>
      <c r="F29" s="29" t="s">
        <v>5429</v>
      </c>
      <c r="G29" s="29" t="s">
        <v>2884</v>
      </c>
    </row>
    <row r="30" spans="1:7" ht="15">
      <c r="A30" s="31" t="s">
        <v>5430</v>
      </c>
      <c r="B30" s="29" t="s">
        <v>5036</v>
      </c>
      <c r="C30" s="29" t="s">
        <v>5432</v>
      </c>
      <c r="E30" s="29" t="s">
        <v>5431</v>
      </c>
      <c r="F30" s="29" t="s">
        <v>5433</v>
      </c>
      <c r="G30" s="29" t="s">
        <v>5434</v>
      </c>
    </row>
    <row r="31" spans="1:7" ht="15">
      <c r="A31" s="31" t="s">
        <v>5435</v>
      </c>
      <c r="B31" s="29" t="s">
        <v>4667</v>
      </c>
      <c r="C31" s="29" t="s">
        <v>5437</v>
      </c>
      <c r="E31" s="29" t="s">
        <v>5436</v>
      </c>
      <c r="F31" s="29" t="s">
        <v>5438</v>
      </c>
      <c r="G31" s="29" t="s">
        <v>5439</v>
      </c>
    </row>
    <row r="32" spans="1:7" ht="15">
      <c r="A32" s="31" t="s">
        <v>2882</v>
      </c>
      <c r="B32" s="29" t="s">
        <v>5440</v>
      </c>
      <c r="C32" s="29" t="s">
        <v>5442</v>
      </c>
      <c r="E32" s="29" t="s">
        <v>5441</v>
      </c>
      <c r="F32" s="29" t="s">
        <v>1634</v>
      </c>
      <c r="G32" s="29" t="s">
        <v>5443</v>
      </c>
    </row>
    <row r="33" spans="1:7" ht="15">
      <c r="A33" s="31" t="s">
        <v>5444</v>
      </c>
      <c r="B33" s="29" t="s">
        <v>5445</v>
      </c>
      <c r="C33" s="29" t="s">
        <v>5447</v>
      </c>
      <c r="E33" s="29" t="s">
        <v>5446</v>
      </c>
      <c r="F33" s="29" t="s">
        <v>5448</v>
      </c>
      <c r="G33" s="29" t="s">
        <v>2468</v>
      </c>
    </row>
    <row r="34" spans="1:7" ht="15">
      <c r="A34" s="31" t="s">
        <v>5449</v>
      </c>
      <c r="B34" s="29" t="s">
        <v>5450</v>
      </c>
      <c r="C34" s="29" t="s">
        <v>1469</v>
      </c>
      <c r="E34" s="29" t="s">
        <v>5451</v>
      </c>
      <c r="F34" s="29" t="s">
        <v>5452</v>
      </c>
      <c r="G34" s="29" t="s">
        <v>5453</v>
      </c>
    </row>
    <row r="35" spans="1:7" ht="15">
      <c r="A35" s="31" t="s">
        <v>5454</v>
      </c>
      <c r="B35" s="29" t="s">
        <v>5455</v>
      </c>
      <c r="C35" s="29" t="s">
        <v>5457</v>
      </c>
      <c r="E35" s="29" t="s">
        <v>5456</v>
      </c>
      <c r="F35" s="29" t="s">
        <v>5458</v>
      </c>
      <c r="G35" s="29" t="s">
        <v>5459</v>
      </c>
    </row>
    <row r="36" spans="1:7" ht="15">
      <c r="A36" s="31" t="s">
        <v>5460</v>
      </c>
      <c r="B36" s="29" t="s">
        <v>611</v>
      </c>
      <c r="C36" s="29" t="s">
        <v>5461</v>
      </c>
      <c r="E36" s="29" t="s">
        <v>627</v>
      </c>
      <c r="F36" s="29" t="s">
        <v>5462</v>
      </c>
      <c r="G36" s="29" t="s">
        <v>5463</v>
      </c>
    </row>
    <row r="37" spans="1:7" ht="15">
      <c r="A37" s="31" t="s">
        <v>5464</v>
      </c>
      <c r="B37" s="29" t="s">
        <v>5465</v>
      </c>
      <c r="C37" s="29" t="s">
        <v>5467</v>
      </c>
      <c r="E37" s="29" t="s">
        <v>5466</v>
      </c>
      <c r="F37" s="29" t="s">
        <v>3604</v>
      </c>
      <c r="G37" s="29" t="s">
        <v>5468</v>
      </c>
    </row>
    <row r="38" spans="1:7" ht="15">
      <c r="A38" s="31" t="s">
        <v>5469</v>
      </c>
      <c r="B38" s="29" t="s">
        <v>5470</v>
      </c>
      <c r="C38" s="29" t="s">
        <v>3620</v>
      </c>
      <c r="E38" s="29" t="s">
        <v>5471</v>
      </c>
      <c r="F38" s="29" t="s">
        <v>5472</v>
      </c>
      <c r="G38" s="29" t="s">
        <v>5473</v>
      </c>
    </row>
    <row r="39" spans="1:7" ht="15">
      <c r="A39" s="31" t="s">
        <v>5104</v>
      </c>
      <c r="B39" s="29" t="s">
        <v>5474</v>
      </c>
      <c r="C39" s="29" t="s">
        <v>5475</v>
      </c>
      <c r="E39" s="29" t="s">
        <v>1369</v>
      </c>
      <c r="F39" s="29" t="s">
        <v>5476</v>
      </c>
      <c r="G39" s="29" t="s">
        <v>5477</v>
      </c>
    </row>
    <row r="40" spans="1:7" ht="15">
      <c r="A40" s="31" t="s">
        <v>5478</v>
      </c>
      <c r="B40" s="29" t="s">
        <v>5479</v>
      </c>
      <c r="C40" s="29" t="s">
        <v>5481</v>
      </c>
      <c r="E40" s="29" t="s">
        <v>5480</v>
      </c>
      <c r="F40" s="29" t="s">
        <v>5482</v>
      </c>
      <c r="G40" s="29" t="s">
        <v>5483</v>
      </c>
    </row>
    <row r="41" spans="1:7" ht="15">
      <c r="A41" s="31" t="s">
        <v>5484</v>
      </c>
      <c r="B41" s="29" t="s">
        <v>5485</v>
      </c>
      <c r="C41" s="29" t="s">
        <v>5487</v>
      </c>
      <c r="E41" s="29" t="s">
        <v>5486</v>
      </c>
      <c r="F41" s="29" t="s">
        <v>5488</v>
      </c>
      <c r="G41" s="29" t="s">
        <v>5489</v>
      </c>
    </row>
    <row r="42" spans="1:7" ht="15">
      <c r="A42" s="31" t="s">
        <v>5490</v>
      </c>
      <c r="B42" s="29" t="s">
        <v>5491</v>
      </c>
      <c r="C42" s="29" t="s">
        <v>5492</v>
      </c>
      <c r="E42" s="29" t="s">
        <v>5442</v>
      </c>
      <c r="F42" s="29" t="s">
        <v>5493</v>
      </c>
      <c r="G42" s="29" t="s">
        <v>5494</v>
      </c>
    </row>
    <row r="43" spans="1:7" ht="15">
      <c r="A43" s="31" t="s">
        <v>5495</v>
      </c>
      <c r="B43" s="29" t="s">
        <v>5496</v>
      </c>
      <c r="C43" s="29" t="s">
        <v>732</v>
      </c>
      <c r="E43" s="29" t="s">
        <v>5497</v>
      </c>
      <c r="F43" s="29" t="s">
        <v>5498</v>
      </c>
      <c r="G43" s="29" t="s">
        <v>5499</v>
      </c>
    </row>
    <row r="44" spans="1:7" ht="15">
      <c r="A44" s="31" t="s">
        <v>5500</v>
      </c>
      <c r="B44" s="29" t="s">
        <v>5501</v>
      </c>
      <c r="C44" s="29" t="s">
        <v>2455</v>
      </c>
      <c r="E44" s="29" t="s">
        <v>5502</v>
      </c>
      <c r="F44" s="29" t="s">
        <v>5503</v>
      </c>
      <c r="G44" s="29" t="s">
        <v>5504</v>
      </c>
    </row>
    <row r="45" spans="1:7" ht="15">
      <c r="A45" s="31" t="s">
        <v>5505</v>
      </c>
      <c r="B45" s="29" t="s">
        <v>5506</v>
      </c>
      <c r="C45" s="29" t="s">
        <v>5508</v>
      </c>
      <c r="E45" s="29" t="s">
        <v>5507</v>
      </c>
      <c r="F45" s="29" t="s">
        <v>781</v>
      </c>
      <c r="G45" s="29" t="s">
        <v>5509</v>
      </c>
    </row>
    <row r="46" spans="1:7" ht="15">
      <c r="A46" s="31" t="s">
        <v>5510</v>
      </c>
      <c r="B46" s="29" t="s">
        <v>5511</v>
      </c>
      <c r="C46" s="29" t="s">
        <v>5513</v>
      </c>
      <c r="E46" s="29" t="s">
        <v>5512</v>
      </c>
      <c r="F46" s="29" t="s">
        <v>5514</v>
      </c>
      <c r="G46" s="29" t="s">
        <v>5515</v>
      </c>
    </row>
    <row r="47" spans="1:7" ht="15">
      <c r="A47" s="31" t="s">
        <v>4810</v>
      </c>
      <c r="B47" s="29" t="s">
        <v>5516</v>
      </c>
      <c r="C47" s="29" t="s">
        <v>5517</v>
      </c>
      <c r="E47" s="29" t="s">
        <v>1760</v>
      </c>
      <c r="F47" s="29" t="s">
        <v>5518</v>
      </c>
      <c r="G47" s="29" t="s">
        <v>5252</v>
      </c>
    </row>
    <row r="48" spans="1:7" ht="15">
      <c r="A48" s="31" t="s">
        <v>5519</v>
      </c>
      <c r="B48" s="29" t="s">
        <v>5520</v>
      </c>
      <c r="C48" s="29" t="s">
        <v>5521</v>
      </c>
      <c r="E48" s="29" t="s">
        <v>697</v>
      </c>
      <c r="F48" s="29" t="s">
        <v>5522</v>
      </c>
      <c r="G48" s="29" t="s">
        <v>5523</v>
      </c>
    </row>
    <row r="49" spans="1:7" ht="15">
      <c r="A49" s="31" t="s">
        <v>5524</v>
      </c>
      <c r="B49" s="29" t="s">
        <v>1641</v>
      </c>
      <c r="C49" s="29" t="s">
        <v>5526</v>
      </c>
      <c r="E49" s="29" t="s">
        <v>5525</v>
      </c>
      <c r="F49" s="29" t="s">
        <v>5527</v>
      </c>
      <c r="G49" s="29" t="s">
        <v>5528</v>
      </c>
    </row>
    <row r="50" spans="1:7" ht="15">
      <c r="A50" s="31" t="s">
        <v>5529</v>
      </c>
      <c r="B50" s="29" t="s">
        <v>5530</v>
      </c>
      <c r="C50" s="29" t="s">
        <v>3904</v>
      </c>
      <c r="E50" s="29" t="s">
        <v>5531</v>
      </c>
      <c r="F50" s="29" t="s">
        <v>5532</v>
      </c>
      <c r="G50" s="29" t="s">
        <v>5533</v>
      </c>
    </row>
    <row r="51" spans="1:7" ht="15">
      <c r="A51" s="31" t="s">
        <v>5534</v>
      </c>
      <c r="B51" s="29" t="s">
        <v>5535</v>
      </c>
      <c r="C51" s="29" t="s">
        <v>5537</v>
      </c>
      <c r="E51" s="29" t="s">
        <v>5536</v>
      </c>
      <c r="F51" s="29" t="s">
        <v>5538</v>
      </c>
      <c r="G51" s="29" t="s">
        <v>2208</v>
      </c>
    </row>
    <row r="52" spans="1:7" ht="15">
      <c r="A52" s="31" t="s">
        <v>1683</v>
      </c>
      <c r="B52" s="29" t="s">
        <v>5539</v>
      </c>
      <c r="C52" s="29" t="s">
        <v>5541</v>
      </c>
      <c r="E52" s="29" t="s">
        <v>5540</v>
      </c>
      <c r="F52" s="29" t="s">
        <v>5542</v>
      </c>
      <c r="G52" s="29" t="s">
        <v>5543</v>
      </c>
    </row>
    <row r="53" spans="1:7" ht="15">
      <c r="A53" s="31" t="s">
        <v>5544</v>
      </c>
      <c r="B53" s="29" t="s">
        <v>5545</v>
      </c>
      <c r="C53" s="29" t="s">
        <v>5546</v>
      </c>
      <c r="E53" s="29" t="s">
        <v>3554</v>
      </c>
      <c r="F53" s="29" t="s">
        <v>5547</v>
      </c>
      <c r="G53" s="29" t="s">
        <v>5295</v>
      </c>
    </row>
    <row r="54" spans="1:7" ht="15">
      <c r="A54" s="31" t="s">
        <v>5548</v>
      </c>
      <c r="B54" s="29" t="s">
        <v>5549</v>
      </c>
      <c r="C54" s="29" t="s">
        <v>5551</v>
      </c>
      <c r="E54" s="29" t="s">
        <v>5550</v>
      </c>
      <c r="F54" s="29" t="s">
        <v>5552</v>
      </c>
      <c r="G54" s="29" t="s">
        <v>3122</v>
      </c>
    </row>
    <row r="55" spans="1:6" ht="15">
      <c r="A55" s="31" t="s">
        <v>720</v>
      </c>
      <c r="B55" s="29" t="s">
        <v>5553</v>
      </c>
      <c r="C55" s="29" t="s">
        <v>5554</v>
      </c>
      <c r="E55" s="29" t="s">
        <v>681</v>
      </c>
      <c r="F55" s="29" t="s">
        <v>5555</v>
      </c>
    </row>
    <row r="56" spans="1:6" ht="15">
      <c r="A56" s="31" t="s">
        <v>5556</v>
      </c>
      <c r="B56" s="29" t="s">
        <v>5557</v>
      </c>
      <c r="C56" s="29" t="s">
        <v>5558</v>
      </c>
      <c r="E56" s="29" t="s">
        <v>2448</v>
      </c>
      <c r="F56" s="29" t="s">
        <v>5559</v>
      </c>
    </row>
    <row r="57" spans="1:6" ht="15">
      <c r="A57" s="31" t="s">
        <v>5560</v>
      </c>
      <c r="B57" s="29" t="s">
        <v>5561</v>
      </c>
      <c r="C57" s="29" t="s">
        <v>720</v>
      </c>
      <c r="E57" s="29" t="s">
        <v>5562</v>
      </c>
      <c r="F57" s="29" t="s">
        <v>5563</v>
      </c>
    </row>
    <row r="58" spans="1:6" ht="15">
      <c r="A58" s="31" t="s">
        <v>5564</v>
      </c>
      <c r="B58" s="29" t="s">
        <v>5565</v>
      </c>
      <c r="C58" s="29" t="s">
        <v>5567</v>
      </c>
      <c r="E58" s="29" t="s">
        <v>5566</v>
      </c>
      <c r="F58" s="29" t="s">
        <v>3711</v>
      </c>
    </row>
    <row r="59" spans="1:6" ht="15">
      <c r="A59" s="31" t="s">
        <v>5568</v>
      </c>
      <c r="B59" s="29" t="s">
        <v>5569</v>
      </c>
      <c r="C59" s="29" t="s">
        <v>5571</v>
      </c>
      <c r="E59" s="29" t="s">
        <v>5570</v>
      </c>
      <c r="F59" s="29" t="s">
        <v>5572</v>
      </c>
    </row>
    <row r="60" spans="1:6" ht="15">
      <c r="A60" s="31" t="s">
        <v>5573</v>
      </c>
      <c r="B60" s="29" t="s">
        <v>5574</v>
      </c>
      <c r="C60" s="29" t="s">
        <v>5576</v>
      </c>
      <c r="E60" s="29" t="s">
        <v>5575</v>
      </c>
      <c r="F60" s="29" t="s">
        <v>5577</v>
      </c>
    </row>
    <row r="61" spans="1:6" ht="15">
      <c r="A61" s="31" t="s">
        <v>5578</v>
      </c>
      <c r="B61" s="29" t="s">
        <v>5579</v>
      </c>
      <c r="C61" s="29" t="s">
        <v>5581</v>
      </c>
      <c r="E61" s="29" t="s">
        <v>5580</v>
      </c>
      <c r="F61" s="29" t="s">
        <v>5582</v>
      </c>
    </row>
    <row r="62" spans="1:6" ht="15">
      <c r="A62" s="31" t="s">
        <v>5583</v>
      </c>
      <c r="B62" s="29" t="s">
        <v>5584</v>
      </c>
      <c r="C62" s="29" t="s">
        <v>5586</v>
      </c>
      <c r="E62" s="29" t="s">
        <v>5585</v>
      </c>
      <c r="F62" s="29" t="s">
        <v>5587</v>
      </c>
    </row>
    <row r="63" spans="1:6" ht="15">
      <c r="A63" s="31" t="s">
        <v>5588</v>
      </c>
      <c r="B63" s="29" t="s">
        <v>5589</v>
      </c>
      <c r="C63" s="29" t="s">
        <v>5591</v>
      </c>
      <c r="E63" s="29" t="s">
        <v>5590</v>
      </c>
      <c r="F63" s="29" t="s">
        <v>5592</v>
      </c>
    </row>
    <row r="64" spans="1:6" ht="15">
      <c r="A64" s="31" t="s">
        <v>5593</v>
      </c>
      <c r="B64" s="29" t="s">
        <v>4081</v>
      </c>
      <c r="C64" s="29" t="s">
        <v>5595</v>
      </c>
      <c r="E64" s="29" t="s">
        <v>5594</v>
      </c>
      <c r="F64" s="29" t="s">
        <v>5596</v>
      </c>
    </row>
    <row r="65" spans="1:6" ht="15">
      <c r="A65" s="31" t="s">
        <v>5597</v>
      </c>
      <c r="B65" s="29" t="s">
        <v>5598</v>
      </c>
      <c r="C65" s="29" t="s">
        <v>2529</v>
      </c>
      <c r="E65" s="29" t="s">
        <v>5599</v>
      </c>
      <c r="F65" s="29" t="s">
        <v>5600</v>
      </c>
    </row>
    <row r="66" spans="1:6" ht="15">
      <c r="A66" s="31" t="s">
        <v>5601</v>
      </c>
      <c r="B66" s="29" t="s">
        <v>5602</v>
      </c>
      <c r="C66" s="29" t="s">
        <v>5604</v>
      </c>
      <c r="E66" s="29" t="s">
        <v>5603</v>
      </c>
      <c r="F66" s="29" t="s">
        <v>5605</v>
      </c>
    </row>
    <row r="67" spans="1:6" ht="15">
      <c r="A67" s="31" t="s">
        <v>5606</v>
      </c>
      <c r="B67" s="29" t="s">
        <v>2834</v>
      </c>
      <c r="C67" s="29" t="s">
        <v>5608</v>
      </c>
      <c r="E67" s="29" t="s">
        <v>5607</v>
      </c>
      <c r="F67" s="29" t="s">
        <v>3312</v>
      </c>
    </row>
    <row r="68" spans="1:6" ht="15">
      <c r="A68" s="31" t="s">
        <v>5185</v>
      </c>
      <c r="B68" s="29" t="s">
        <v>5609</v>
      </c>
      <c r="C68" s="29" t="s">
        <v>5611</v>
      </c>
      <c r="E68" s="29" t="s">
        <v>5610</v>
      </c>
      <c r="F68" s="29" t="s">
        <v>3017</v>
      </c>
    </row>
    <row r="69" spans="1:6" ht="15">
      <c r="A69" s="31" t="s">
        <v>5612</v>
      </c>
      <c r="B69" s="29" t="s">
        <v>5613</v>
      </c>
      <c r="C69" s="29" t="s">
        <v>5614</v>
      </c>
      <c r="E69" s="29" t="s">
        <v>2468</v>
      </c>
      <c r="F69" s="29" t="s">
        <v>5615</v>
      </c>
    </row>
    <row r="70" spans="1:6" ht="15">
      <c r="A70" s="31" t="s">
        <v>5616</v>
      </c>
      <c r="B70" s="29" t="s">
        <v>5617</v>
      </c>
      <c r="C70" s="29" t="s">
        <v>5619</v>
      </c>
      <c r="E70" s="29" t="s">
        <v>5618</v>
      </c>
      <c r="F70" s="29" t="s">
        <v>5620</v>
      </c>
    </row>
    <row r="71" spans="1:6" ht="15">
      <c r="A71" s="31" t="s">
        <v>2414</v>
      </c>
      <c r="B71" s="29" t="s">
        <v>5621</v>
      </c>
      <c r="C71" s="29" t="s">
        <v>5194</v>
      </c>
      <c r="E71" s="29" t="s">
        <v>5622</v>
      </c>
      <c r="F71" s="29" t="s">
        <v>5623</v>
      </c>
    </row>
    <row r="72" spans="1:5" ht="15">
      <c r="A72" s="31" t="s">
        <v>5624</v>
      </c>
      <c r="B72" s="29" t="s">
        <v>5522</v>
      </c>
      <c r="C72" s="29" t="s">
        <v>850</v>
      </c>
      <c r="E72" s="29" t="s">
        <v>5625</v>
      </c>
    </row>
    <row r="73" spans="1:5" ht="15">
      <c r="A73" s="31" t="s">
        <v>5494</v>
      </c>
      <c r="B73" s="29" t="s">
        <v>5626</v>
      </c>
      <c r="C73" s="29" t="s">
        <v>5628</v>
      </c>
      <c r="E73" s="29" t="s">
        <v>5627</v>
      </c>
    </row>
    <row r="74" spans="1:5" ht="15">
      <c r="A74" s="31" t="s">
        <v>5629</v>
      </c>
      <c r="B74" s="29" t="s">
        <v>5630</v>
      </c>
      <c r="C74" s="29" t="s">
        <v>5632</v>
      </c>
      <c r="E74" s="29" t="s">
        <v>5631</v>
      </c>
    </row>
    <row r="75" spans="1:5" ht="15">
      <c r="A75" s="31" t="s">
        <v>4463</v>
      </c>
      <c r="B75" s="29" t="s">
        <v>5633</v>
      </c>
      <c r="C75" s="29" t="s">
        <v>5624</v>
      </c>
      <c r="E75" s="29" t="s">
        <v>5634</v>
      </c>
    </row>
    <row r="76" spans="1:5" ht="15">
      <c r="A76" s="31" t="s">
        <v>5635</v>
      </c>
      <c r="B76" s="29" t="s">
        <v>5636</v>
      </c>
      <c r="C76" s="29" t="s">
        <v>2621</v>
      </c>
      <c r="E76" s="29" t="s">
        <v>5637</v>
      </c>
    </row>
    <row r="77" spans="1:5" ht="15">
      <c r="A77" s="31" t="s">
        <v>5638</v>
      </c>
      <c r="B77" s="29" t="s">
        <v>5639</v>
      </c>
      <c r="C77" s="29" t="s">
        <v>4433</v>
      </c>
      <c r="E77" s="29" t="s">
        <v>5640</v>
      </c>
    </row>
    <row r="78" spans="1:5" ht="15">
      <c r="A78" s="31" t="s">
        <v>2002</v>
      </c>
      <c r="B78" s="29" t="s">
        <v>1992</v>
      </c>
      <c r="C78" s="29" t="s">
        <v>5642</v>
      </c>
      <c r="E78" s="29" t="s">
        <v>5641</v>
      </c>
    </row>
    <row r="79" spans="1:5" ht="15">
      <c r="A79" s="31" t="s">
        <v>5643</v>
      </c>
      <c r="B79" s="29" t="s">
        <v>5644</v>
      </c>
      <c r="C79" s="29" t="s">
        <v>5646</v>
      </c>
      <c r="E79" s="29" t="s">
        <v>5645</v>
      </c>
    </row>
    <row r="80" spans="1:5" ht="15">
      <c r="A80" s="31" t="s">
        <v>5647</v>
      </c>
      <c r="B80" s="29" t="s">
        <v>5648</v>
      </c>
      <c r="C80" s="29" t="s">
        <v>5650</v>
      </c>
      <c r="E80" s="29" t="s">
        <v>5649</v>
      </c>
    </row>
    <row r="81" spans="1:5" ht="15">
      <c r="A81" s="31" t="s">
        <v>5651</v>
      </c>
      <c r="B81" s="29" t="s">
        <v>5652</v>
      </c>
      <c r="C81" s="29" t="s">
        <v>1967</v>
      </c>
      <c r="E81" s="29" t="s">
        <v>2029</v>
      </c>
    </row>
    <row r="82" spans="1:5" ht="15">
      <c r="A82" s="31" t="s">
        <v>2026</v>
      </c>
      <c r="B82" s="29" t="s">
        <v>5653</v>
      </c>
      <c r="C82" s="29" t="s">
        <v>5654</v>
      </c>
      <c r="E82" s="29" t="s">
        <v>1992</v>
      </c>
    </row>
    <row r="83" spans="1:5" ht="15">
      <c r="A83" s="31" t="s">
        <v>3791</v>
      </c>
      <c r="B83" s="29" t="s">
        <v>5655</v>
      </c>
      <c r="C83" s="29" t="s">
        <v>5656</v>
      </c>
      <c r="E83" s="29" t="s">
        <v>4521</v>
      </c>
    </row>
    <row r="84" spans="1:5" ht="15">
      <c r="A84" s="31" t="s">
        <v>5657</v>
      </c>
      <c r="B84" s="29" t="s">
        <v>1989</v>
      </c>
      <c r="C84" s="29" t="s">
        <v>5659</v>
      </c>
      <c r="E84" s="29" t="s">
        <v>5658</v>
      </c>
    </row>
    <row r="85" spans="1:5" ht="15">
      <c r="A85" s="31" t="s">
        <v>5660</v>
      </c>
      <c r="B85" s="29" t="s">
        <v>5661</v>
      </c>
      <c r="C85" s="29" t="s">
        <v>5663</v>
      </c>
      <c r="E85" s="29" t="s">
        <v>5662</v>
      </c>
    </row>
    <row r="86" spans="1:5" ht="15">
      <c r="A86" s="31" t="s">
        <v>5664</v>
      </c>
      <c r="B86" s="29" t="s">
        <v>2847</v>
      </c>
      <c r="C86" s="29" t="s">
        <v>5666</v>
      </c>
      <c r="E86" s="29" t="s">
        <v>5665</v>
      </c>
    </row>
    <row r="87" spans="1:5" ht="15">
      <c r="A87" s="31" t="s">
        <v>2030</v>
      </c>
      <c r="B87" s="29" t="s">
        <v>5667</v>
      </c>
      <c r="C87" s="29" t="s">
        <v>5668</v>
      </c>
      <c r="E87" s="29" t="s">
        <v>1900</v>
      </c>
    </row>
    <row r="88" spans="1:5" ht="15">
      <c r="A88" s="31" t="s">
        <v>5669</v>
      </c>
      <c r="B88" s="29" t="s">
        <v>5670</v>
      </c>
      <c r="C88" s="29" t="s">
        <v>5672</v>
      </c>
      <c r="E88" s="29" t="s">
        <v>5671</v>
      </c>
    </row>
    <row r="89" spans="2:5" ht="15">
      <c r="B89" s="29" t="s">
        <v>5673</v>
      </c>
      <c r="C89" s="29" t="s">
        <v>5675</v>
      </c>
      <c r="E89" s="29" t="s">
        <v>5674</v>
      </c>
    </row>
    <row r="90" spans="2:5" ht="15">
      <c r="B90" s="29" t="s">
        <v>5676</v>
      </c>
      <c r="C90" s="29" t="s">
        <v>5678</v>
      </c>
      <c r="E90" s="29" t="s">
        <v>5677</v>
      </c>
    </row>
    <row r="91" spans="2:5" ht="15">
      <c r="B91" s="29" t="s">
        <v>5679</v>
      </c>
      <c r="C91" s="29" t="s">
        <v>3308</v>
      </c>
      <c r="E91" s="29" t="s">
        <v>5680</v>
      </c>
    </row>
    <row r="92" spans="2:5" ht="15">
      <c r="B92" s="29" t="s">
        <v>5681</v>
      </c>
      <c r="C92" s="29" t="s">
        <v>5683</v>
      </c>
      <c r="E92" s="29" t="s">
        <v>5682</v>
      </c>
    </row>
    <row r="93" spans="2:5" ht="15">
      <c r="B93" s="29" t="s">
        <v>5684</v>
      </c>
      <c r="C93" s="29" t="s">
        <v>5686</v>
      </c>
      <c r="E93" s="29" t="s">
        <v>5685</v>
      </c>
    </row>
    <row r="94" spans="2:5" ht="15">
      <c r="B94" s="29" t="s">
        <v>5687</v>
      </c>
      <c r="E94" s="29" t="s">
        <v>5688</v>
      </c>
    </row>
    <row r="95" spans="2:5" ht="15">
      <c r="B95" s="29" t="s">
        <v>5689</v>
      </c>
      <c r="E95" s="29" t="s">
        <v>2460</v>
      </c>
    </row>
    <row r="96" spans="2:5" ht="15">
      <c r="B96" s="29" t="s">
        <v>5690</v>
      </c>
      <c r="E96" s="29" t="s">
        <v>5664</v>
      </c>
    </row>
    <row r="97" spans="2:5" ht="15">
      <c r="B97" s="29" t="s">
        <v>5691</v>
      </c>
      <c r="E97" s="29" t="s">
        <v>5692</v>
      </c>
    </row>
    <row r="98" ht="15">
      <c r="E98" s="29" t="s">
        <v>5693</v>
      </c>
    </row>
    <row r="99" ht="15">
      <c r="E99" s="29" t="s">
        <v>3881</v>
      </c>
    </row>
    <row r="100" ht="15">
      <c r="E100" s="29" t="s">
        <v>5694</v>
      </c>
    </row>
    <row r="101" ht="15">
      <c r="E101" s="29" t="s">
        <v>5695</v>
      </c>
    </row>
  </sheetData>
  <sheetProtection password="EAE1" sheet="1" objects="1" scenarios="1"/>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M123"/>
  <sheetViews>
    <sheetView zoomScalePageLayoutView="0" workbookViewId="0" topLeftCell="A1">
      <selection activeCell="D120" sqref="D120"/>
    </sheetView>
  </sheetViews>
  <sheetFormatPr defaultColWidth="9.140625" defaultRowHeight="15"/>
  <cols>
    <col min="1" max="1" width="19.140625" style="4" customWidth="1"/>
    <col min="2" max="2" width="17.421875" style="4" customWidth="1"/>
    <col min="3" max="3" width="17.28125" style="4" customWidth="1"/>
    <col min="4" max="4" width="17.8515625" style="4" customWidth="1"/>
    <col min="5" max="5" width="18.7109375" style="4" customWidth="1"/>
    <col min="6" max="6" width="19.57421875" style="4" customWidth="1"/>
    <col min="7" max="7" width="20.8515625" style="4" customWidth="1"/>
    <col min="8" max="8" width="20.00390625" style="4" customWidth="1"/>
    <col min="9" max="9" width="30.8515625" style="4" customWidth="1"/>
    <col min="10" max="10" width="20.57421875" style="4" customWidth="1"/>
    <col min="11" max="11" width="24.57421875" style="4" customWidth="1"/>
    <col min="12" max="12" width="20.421875" style="4" customWidth="1"/>
    <col min="13" max="16384" width="9.140625" style="4" customWidth="1"/>
  </cols>
  <sheetData>
    <row r="1" spans="1:12" ht="15">
      <c r="A1" s="13" t="s">
        <v>1144</v>
      </c>
      <c r="B1" s="14" t="s">
        <v>1146</v>
      </c>
      <c r="C1" s="14" t="s">
        <v>1148</v>
      </c>
      <c r="D1" s="14" t="s">
        <v>1150</v>
      </c>
      <c r="E1" s="14" t="s">
        <v>1152</v>
      </c>
      <c r="F1" s="14" t="s">
        <v>1154</v>
      </c>
      <c r="G1" s="14" t="s">
        <v>1156</v>
      </c>
      <c r="H1" s="14" t="s">
        <v>1158</v>
      </c>
      <c r="I1" s="14" t="s">
        <v>1160</v>
      </c>
      <c r="J1" s="14" t="s">
        <v>1162</v>
      </c>
      <c r="K1" s="14" t="s">
        <v>1164</v>
      </c>
      <c r="L1" s="14" t="s">
        <v>1166</v>
      </c>
    </row>
    <row r="2" spans="1:13" ht="15">
      <c r="A2" s="15" t="s">
        <v>490</v>
      </c>
      <c r="B2" s="15" t="s">
        <v>490</v>
      </c>
      <c r="C2" s="15" t="s">
        <v>490</v>
      </c>
      <c r="D2" s="15" t="s">
        <v>490</v>
      </c>
      <c r="E2" s="15" t="s">
        <v>490</v>
      </c>
      <c r="F2" s="15" t="s">
        <v>490</v>
      </c>
      <c r="G2" s="15" t="s">
        <v>490</v>
      </c>
      <c r="H2" s="15" t="s">
        <v>490</v>
      </c>
      <c r="I2" s="15" t="s">
        <v>490</v>
      </c>
      <c r="J2" s="15" t="s">
        <v>490</v>
      </c>
      <c r="K2" s="15" t="s">
        <v>490</v>
      </c>
      <c r="L2" s="15" t="s">
        <v>490</v>
      </c>
      <c r="M2" s="16"/>
    </row>
    <row r="3" spans="1:12" ht="15">
      <c r="A3" s="13" t="s">
        <v>1144</v>
      </c>
      <c r="B3" s="13" t="s">
        <v>1146</v>
      </c>
      <c r="C3" s="13" t="s">
        <v>1148</v>
      </c>
      <c r="D3" s="13" t="s">
        <v>1189</v>
      </c>
      <c r="E3" s="13" t="s">
        <v>1190</v>
      </c>
      <c r="F3" s="13" t="s">
        <v>1191</v>
      </c>
      <c r="G3" s="13" t="s">
        <v>1192</v>
      </c>
      <c r="H3" s="13" t="s">
        <v>1193</v>
      </c>
      <c r="I3" s="13" t="s">
        <v>1194</v>
      </c>
      <c r="J3" s="13" t="s">
        <v>1195</v>
      </c>
      <c r="K3" s="13" t="s">
        <v>1196</v>
      </c>
      <c r="L3" s="13" t="s">
        <v>1197</v>
      </c>
    </row>
    <row r="4" spans="1:12" ht="15">
      <c r="A4" s="13" t="s">
        <v>577</v>
      </c>
      <c r="B4" s="13" t="s">
        <v>1198</v>
      </c>
      <c r="C4" s="13" t="s">
        <v>1199</v>
      </c>
      <c r="D4" s="13" t="s">
        <v>1150</v>
      </c>
      <c r="E4" s="13" t="s">
        <v>1152</v>
      </c>
      <c r="F4" s="13" t="s">
        <v>1200</v>
      </c>
      <c r="G4" s="13" t="s">
        <v>1201</v>
      </c>
      <c r="H4" s="13" t="s">
        <v>1202</v>
      </c>
      <c r="I4" s="13" t="s">
        <v>1203</v>
      </c>
      <c r="J4" s="13" t="s">
        <v>1204</v>
      </c>
      <c r="K4" s="13" t="s">
        <v>1205</v>
      </c>
      <c r="L4" s="13" t="s">
        <v>1206</v>
      </c>
    </row>
    <row r="5" spans="1:12" ht="15">
      <c r="A5" s="13" t="s">
        <v>1207</v>
      </c>
      <c r="B5" s="13" t="s">
        <v>1208</v>
      </c>
      <c r="C5" s="13" t="s">
        <v>1209</v>
      </c>
      <c r="D5" s="13" t="s">
        <v>1210</v>
      </c>
      <c r="E5" s="13" t="s">
        <v>1211</v>
      </c>
      <c r="F5" s="13" t="s">
        <v>1154</v>
      </c>
      <c r="G5" s="13" t="s">
        <v>1212</v>
      </c>
      <c r="H5" s="13" t="s">
        <v>1213</v>
      </c>
      <c r="I5" s="13" t="s">
        <v>1214</v>
      </c>
      <c r="J5" s="13" t="s">
        <v>1197</v>
      </c>
      <c r="K5" s="13" t="s">
        <v>1215</v>
      </c>
      <c r="L5" s="13" t="s">
        <v>1216</v>
      </c>
    </row>
    <row r="6" spans="1:12" ht="15">
      <c r="A6" s="13" t="s">
        <v>1217</v>
      </c>
      <c r="B6" s="13" t="s">
        <v>1218</v>
      </c>
      <c r="C6" s="13" t="s">
        <v>1219</v>
      </c>
      <c r="D6" s="13" t="s">
        <v>1220</v>
      </c>
      <c r="E6" s="13" t="s">
        <v>1221</v>
      </c>
      <c r="F6" s="13" t="s">
        <v>1222</v>
      </c>
      <c r="G6" s="13" t="s">
        <v>1223</v>
      </c>
      <c r="H6" s="13" t="s">
        <v>1224</v>
      </c>
      <c r="I6" s="13" t="s">
        <v>1160</v>
      </c>
      <c r="J6" s="13" t="s">
        <v>1225</v>
      </c>
      <c r="K6" s="13" t="s">
        <v>1164</v>
      </c>
      <c r="L6" s="4" t="s">
        <v>1166</v>
      </c>
    </row>
    <row r="7" spans="1:12" ht="15">
      <c r="A7" s="13" t="s">
        <v>1226</v>
      </c>
      <c r="B7" s="13" t="s">
        <v>1227</v>
      </c>
      <c r="C7" s="13" t="s">
        <v>1228</v>
      </c>
      <c r="D7" s="4" t="s">
        <v>1229</v>
      </c>
      <c r="E7" s="4" t="s">
        <v>1230</v>
      </c>
      <c r="F7" s="13" t="s">
        <v>1231</v>
      </c>
      <c r="G7" s="13" t="s">
        <v>1156</v>
      </c>
      <c r="H7" s="13" t="s">
        <v>1158</v>
      </c>
      <c r="I7" s="13" t="s">
        <v>1232</v>
      </c>
      <c r="J7" s="13" t="s">
        <v>1233</v>
      </c>
      <c r="K7" s="13" t="s">
        <v>1234</v>
      </c>
      <c r="L7" s="4" t="s">
        <v>1235</v>
      </c>
    </row>
    <row r="8" spans="1:12" ht="15">
      <c r="A8" s="13" t="s">
        <v>1236</v>
      </c>
      <c r="B8" s="4" t="s">
        <v>1237</v>
      </c>
      <c r="C8" s="4" t="s">
        <v>1238</v>
      </c>
      <c r="D8" s="16" t="s">
        <v>518</v>
      </c>
      <c r="E8" s="4" t="s">
        <v>1239</v>
      </c>
      <c r="F8" s="4" t="s">
        <v>1240</v>
      </c>
      <c r="G8" s="13" t="s">
        <v>1241</v>
      </c>
      <c r="H8" s="4" t="s">
        <v>1242</v>
      </c>
      <c r="I8" s="13" t="s">
        <v>1243</v>
      </c>
      <c r="J8" s="13" t="s">
        <v>1162</v>
      </c>
      <c r="K8" s="4" t="s">
        <v>1244</v>
      </c>
      <c r="L8" s="16" t="s">
        <v>518</v>
      </c>
    </row>
    <row r="9" spans="1:12" ht="15">
      <c r="A9" s="15" t="s">
        <v>518</v>
      </c>
      <c r="B9" s="16" t="s">
        <v>518</v>
      </c>
      <c r="C9" s="16" t="s">
        <v>518</v>
      </c>
      <c r="D9" s="4" t="s">
        <v>1245</v>
      </c>
      <c r="E9" s="16" t="s">
        <v>518</v>
      </c>
      <c r="F9" s="16" t="s">
        <v>518</v>
      </c>
      <c r="G9" s="15" t="s">
        <v>518</v>
      </c>
      <c r="H9" s="4" t="s">
        <v>1246</v>
      </c>
      <c r="I9" s="15" t="s">
        <v>518</v>
      </c>
      <c r="J9" s="13" t="s">
        <v>1247</v>
      </c>
      <c r="K9" s="4" t="s">
        <v>1248</v>
      </c>
      <c r="L9" s="4" t="s">
        <v>1249</v>
      </c>
    </row>
    <row r="10" spans="1:12" ht="15">
      <c r="A10" s="4" t="s">
        <v>535</v>
      </c>
      <c r="B10" s="4" t="s">
        <v>1250</v>
      </c>
      <c r="C10" s="4" t="s">
        <v>1251</v>
      </c>
      <c r="D10" s="4" t="s">
        <v>1252</v>
      </c>
      <c r="E10" s="4" t="s">
        <v>1253</v>
      </c>
      <c r="F10" s="4" t="s">
        <v>1254</v>
      </c>
      <c r="G10" s="4" t="s">
        <v>1255</v>
      </c>
      <c r="H10" s="16" t="s">
        <v>518</v>
      </c>
      <c r="I10" s="4" t="s">
        <v>528</v>
      </c>
      <c r="J10" s="13" t="s">
        <v>1256</v>
      </c>
      <c r="K10" s="16" t="s">
        <v>518</v>
      </c>
      <c r="L10" s="4" t="s">
        <v>1257</v>
      </c>
    </row>
    <row r="11" spans="1:12" ht="15">
      <c r="A11" s="4" t="s">
        <v>1258</v>
      </c>
      <c r="B11" s="4" t="s">
        <v>1259</v>
      </c>
      <c r="C11" s="4" t="s">
        <v>1260</v>
      </c>
      <c r="D11" s="4" t="s">
        <v>1261</v>
      </c>
      <c r="E11" s="4" t="s">
        <v>1262</v>
      </c>
      <c r="F11" s="4" t="s">
        <v>1263</v>
      </c>
      <c r="G11" s="4" t="s">
        <v>1264</v>
      </c>
      <c r="H11" s="4" t="s">
        <v>1265</v>
      </c>
      <c r="I11" s="4" t="s">
        <v>1266</v>
      </c>
      <c r="J11" s="15" t="s">
        <v>518</v>
      </c>
      <c r="K11" s="4" t="s">
        <v>1267</v>
      </c>
      <c r="L11" s="4" t="s">
        <v>1268</v>
      </c>
    </row>
    <row r="12" spans="1:12" ht="15">
      <c r="A12" s="4" t="s">
        <v>1269</v>
      </c>
      <c r="B12" s="4" t="s">
        <v>1270</v>
      </c>
      <c r="C12" s="4" t="s">
        <v>1271</v>
      </c>
      <c r="D12" s="4" t="s">
        <v>1272</v>
      </c>
      <c r="E12" s="4" t="s">
        <v>1273</v>
      </c>
      <c r="F12" s="4" t="s">
        <v>1274</v>
      </c>
      <c r="G12" s="4" t="s">
        <v>1275</v>
      </c>
      <c r="H12" s="4" t="s">
        <v>1276</v>
      </c>
      <c r="I12" s="4" t="s">
        <v>543</v>
      </c>
      <c r="J12" s="4" t="s">
        <v>1277</v>
      </c>
      <c r="K12" s="4" t="s">
        <v>1278</v>
      </c>
      <c r="L12" s="4" t="s">
        <v>1279</v>
      </c>
    </row>
    <row r="13" spans="1:12" ht="15">
      <c r="A13" s="4" t="s">
        <v>550</v>
      </c>
      <c r="B13" s="4" t="s">
        <v>1280</v>
      </c>
      <c r="C13" s="4" t="s">
        <v>1281</v>
      </c>
      <c r="D13" s="4" t="s">
        <v>1282</v>
      </c>
      <c r="E13" s="4" t="s">
        <v>1283</v>
      </c>
      <c r="F13" s="4" t="s">
        <v>1284</v>
      </c>
      <c r="G13" s="4" t="s">
        <v>1285</v>
      </c>
      <c r="H13" s="4" t="s">
        <v>1286</v>
      </c>
      <c r="I13" s="4" t="s">
        <v>1287</v>
      </c>
      <c r="J13" s="4" t="s">
        <v>1288</v>
      </c>
      <c r="K13" s="14" t="s">
        <v>1289</v>
      </c>
      <c r="L13" s="4" t="s">
        <v>1290</v>
      </c>
    </row>
    <row r="14" spans="1:12" ht="15">
      <c r="A14" s="4" t="s">
        <v>1291</v>
      </c>
      <c r="B14" s="4" t="s">
        <v>1292</v>
      </c>
      <c r="C14" s="4" t="s">
        <v>1293</v>
      </c>
      <c r="D14" s="4" t="s">
        <v>1294</v>
      </c>
      <c r="E14" s="14" t="s">
        <v>1295</v>
      </c>
      <c r="F14" s="4" t="s">
        <v>1296</v>
      </c>
      <c r="G14" s="4" t="s">
        <v>1297</v>
      </c>
      <c r="H14" s="4" t="s">
        <v>1298</v>
      </c>
      <c r="I14" s="4" t="s">
        <v>1299</v>
      </c>
      <c r="J14" s="4" t="s">
        <v>1300</v>
      </c>
      <c r="K14" s="4" t="s">
        <v>1301</v>
      </c>
      <c r="L14" s="4" t="s">
        <v>1302</v>
      </c>
    </row>
    <row r="15" spans="1:12" ht="15">
      <c r="A15" s="4" t="s">
        <v>1303</v>
      </c>
      <c r="B15" s="4" t="s">
        <v>1304</v>
      </c>
      <c r="C15" s="4" t="s">
        <v>1305</v>
      </c>
      <c r="D15" s="4" t="s">
        <v>1306</v>
      </c>
      <c r="E15" s="4" t="s">
        <v>1307</v>
      </c>
      <c r="F15" s="4" t="s">
        <v>1308</v>
      </c>
      <c r="G15" s="4" t="s">
        <v>1309</v>
      </c>
      <c r="H15" s="4" t="s">
        <v>1310</v>
      </c>
      <c r="I15" s="4" t="s">
        <v>1311</v>
      </c>
      <c r="J15" s="4" t="s">
        <v>1312</v>
      </c>
      <c r="K15" s="4" t="s">
        <v>1313</v>
      </c>
      <c r="L15" s="4" t="s">
        <v>1314</v>
      </c>
    </row>
    <row r="16" spans="1:12" ht="15">
      <c r="A16" s="4" t="s">
        <v>1315</v>
      </c>
      <c r="B16" s="4" t="s">
        <v>1316</v>
      </c>
      <c r="C16" s="14" t="s">
        <v>1317</v>
      </c>
      <c r="D16" s="4" t="s">
        <v>1318</v>
      </c>
      <c r="E16" s="4" t="s">
        <v>1319</v>
      </c>
      <c r="F16" s="4" t="s">
        <v>593</v>
      </c>
      <c r="G16" s="4" t="s">
        <v>1320</v>
      </c>
      <c r="H16" s="4" t="s">
        <v>1321</v>
      </c>
      <c r="I16" s="4" t="s">
        <v>1322</v>
      </c>
      <c r="J16" s="4" t="s">
        <v>1323</v>
      </c>
      <c r="K16" s="4" t="s">
        <v>1324</v>
      </c>
      <c r="L16" s="4" t="s">
        <v>1325</v>
      </c>
    </row>
    <row r="17" spans="1:12" ht="15">
      <c r="A17" s="4" t="s">
        <v>1326</v>
      </c>
      <c r="B17" s="4" t="s">
        <v>1327</v>
      </c>
      <c r="C17" s="4" t="s">
        <v>1328</v>
      </c>
      <c r="D17" s="4" t="s">
        <v>1329</v>
      </c>
      <c r="E17" s="4" t="s">
        <v>1318</v>
      </c>
      <c r="F17" s="4" t="s">
        <v>1330</v>
      </c>
      <c r="G17" s="4" t="s">
        <v>1331</v>
      </c>
      <c r="H17" s="4" t="s">
        <v>1332</v>
      </c>
      <c r="I17" s="4" t="s">
        <v>1333</v>
      </c>
      <c r="J17" s="4" t="s">
        <v>1334</v>
      </c>
      <c r="K17" s="4" t="s">
        <v>1291</v>
      </c>
      <c r="L17" s="4" t="s">
        <v>1335</v>
      </c>
    </row>
    <row r="18" spans="1:12" ht="15">
      <c r="A18" s="14" t="s">
        <v>1336</v>
      </c>
      <c r="B18" s="4" t="s">
        <v>1337</v>
      </c>
      <c r="C18" s="4" t="s">
        <v>1338</v>
      </c>
      <c r="D18" s="4" t="s">
        <v>1339</v>
      </c>
      <c r="E18" s="4" t="s">
        <v>1340</v>
      </c>
      <c r="F18" s="4" t="s">
        <v>1341</v>
      </c>
      <c r="G18" s="4" t="s">
        <v>553</v>
      </c>
      <c r="H18" s="4" t="s">
        <v>1342</v>
      </c>
      <c r="I18" s="4" t="s">
        <v>1343</v>
      </c>
      <c r="J18" s="4" t="s">
        <v>1344</v>
      </c>
      <c r="K18" s="4" t="s">
        <v>1345</v>
      </c>
      <c r="L18" s="4" t="s">
        <v>1346</v>
      </c>
    </row>
    <row r="19" spans="1:12" ht="15">
      <c r="A19" s="4" t="s">
        <v>1334</v>
      </c>
      <c r="B19" s="4" t="s">
        <v>1347</v>
      </c>
      <c r="C19" s="4" t="s">
        <v>1348</v>
      </c>
      <c r="D19" s="4" t="s">
        <v>1349</v>
      </c>
      <c r="E19" s="4" t="s">
        <v>1350</v>
      </c>
      <c r="F19" s="4" t="s">
        <v>1351</v>
      </c>
      <c r="G19" s="4" t="s">
        <v>1352</v>
      </c>
      <c r="H19" s="4" t="s">
        <v>1353</v>
      </c>
      <c r="I19" s="4" t="s">
        <v>1354</v>
      </c>
      <c r="J19" s="4" t="s">
        <v>1355</v>
      </c>
      <c r="K19" s="4" t="s">
        <v>1356</v>
      </c>
      <c r="L19" s="4" t="s">
        <v>1357</v>
      </c>
    </row>
    <row r="20" spans="1:12" ht="15">
      <c r="A20" s="4" t="s">
        <v>1358</v>
      </c>
      <c r="B20" s="4" t="s">
        <v>1359</v>
      </c>
      <c r="C20" s="4" t="s">
        <v>1360</v>
      </c>
      <c r="D20" s="4" t="s">
        <v>1361</v>
      </c>
      <c r="E20" s="4" t="s">
        <v>1362</v>
      </c>
      <c r="F20" s="4" t="s">
        <v>1363</v>
      </c>
      <c r="G20" s="4" t="s">
        <v>1364</v>
      </c>
      <c r="H20" s="4" t="s">
        <v>1365</v>
      </c>
      <c r="I20" s="4" t="s">
        <v>1366</v>
      </c>
      <c r="J20" s="4" t="s">
        <v>1367</v>
      </c>
      <c r="K20" s="4" t="s">
        <v>1368</v>
      </c>
      <c r="L20" s="14" t="s">
        <v>1369</v>
      </c>
    </row>
    <row r="21" spans="1:12" ht="15">
      <c r="A21" s="4" t="s">
        <v>1370</v>
      </c>
      <c r="B21" s="4" t="s">
        <v>1371</v>
      </c>
      <c r="C21" s="4" t="s">
        <v>1372</v>
      </c>
      <c r="D21" s="4" t="s">
        <v>1373</v>
      </c>
      <c r="E21" s="4" t="s">
        <v>1374</v>
      </c>
      <c r="F21" s="4" t="s">
        <v>1375</v>
      </c>
      <c r="G21" s="4" t="s">
        <v>1376</v>
      </c>
      <c r="H21" s="4" t="s">
        <v>1377</v>
      </c>
      <c r="I21" s="4" t="s">
        <v>1378</v>
      </c>
      <c r="J21" s="4" t="s">
        <v>1379</v>
      </c>
      <c r="K21" s="4" t="s">
        <v>1380</v>
      </c>
      <c r="L21" s="4" t="s">
        <v>1381</v>
      </c>
    </row>
    <row r="22" spans="1:12" ht="15">
      <c r="A22" s="4" t="s">
        <v>1382</v>
      </c>
      <c r="B22" s="4" t="s">
        <v>1357</v>
      </c>
      <c r="C22" s="4" t="s">
        <v>593</v>
      </c>
      <c r="D22" s="4" t="s">
        <v>1383</v>
      </c>
      <c r="E22" s="4" t="s">
        <v>1384</v>
      </c>
      <c r="F22" s="4" t="s">
        <v>1385</v>
      </c>
      <c r="G22" s="4" t="s">
        <v>1386</v>
      </c>
      <c r="H22" s="4" t="s">
        <v>1387</v>
      </c>
      <c r="I22" s="4" t="s">
        <v>1388</v>
      </c>
      <c r="J22" s="4" t="s">
        <v>1389</v>
      </c>
      <c r="K22" s="4" t="s">
        <v>1390</v>
      </c>
      <c r="L22" s="4" t="s">
        <v>645</v>
      </c>
    </row>
    <row r="23" spans="1:12" ht="15">
      <c r="A23" s="4" t="s">
        <v>1391</v>
      </c>
      <c r="B23" s="4" t="s">
        <v>1392</v>
      </c>
      <c r="C23" s="4" t="s">
        <v>1393</v>
      </c>
      <c r="D23" s="4" t="s">
        <v>1394</v>
      </c>
      <c r="E23" s="4" t="s">
        <v>1395</v>
      </c>
      <c r="F23" s="4" t="s">
        <v>1396</v>
      </c>
      <c r="G23" s="4" t="s">
        <v>1397</v>
      </c>
      <c r="H23" s="4" t="s">
        <v>1398</v>
      </c>
      <c r="I23" s="4" t="s">
        <v>1399</v>
      </c>
      <c r="J23" s="4" t="s">
        <v>1400</v>
      </c>
      <c r="K23" s="4" t="s">
        <v>1401</v>
      </c>
      <c r="L23" s="4" t="s">
        <v>1402</v>
      </c>
    </row>
    <row r="24" spans="1:12" ht="15">
      <c r="A24" s="4" t="s">
        <v>1403</v>
      </c>
      <c r="B24" s="4" t="s">
        <v>1404</v>
      </c>
      <c r="C24" s="4" t="s">
        <v>1405</v>
      </c>
      <c r="D24" s="4" t="s">
        <v>1406</v>
      </c>
      <c r="E24" s="4" t="s">
        <v>1407</v>
      </c>
      <c r="F24" s="4" t="s">
        <v>1408</v>
      </c>
      <c r="G24" s="4" t="s">
        <v>1279</v>
      </c>
      <c r="H24" s="4" t="s">
        <v>1409</v>
      </c>
      <c r="I24" s="4" t="s">
        <v>1410</v>
      </c>
      <c r="J24" s="4" t="s">
        <v>1411</v>
      </c>
      <c r="K24" s="4" t="s">
        <v>1412</v>
      </c>
      <c r="L24" s="4" t="s">
        <v>1413</v>
      </c>
    </row>
    <row r="25" spans="1:12" ht="15">
      <c r="A25" s="4" t="s">
        <v>1414</v>
      </c>
      <c r="B25" s="4" t="s">
        <v>1415</v>
      </c>
      <c r="C25" s="4" t="s">
        <v>1416</v>
      </c>
      <c r="D25" s="4" t="s">
        <v>1417</v>
      </c>
      <c r="E25" s="4" t="s">
        <v>1418</v>
      </c>
      <c r="F25" s="4" t="s">
        <v>1419</v>
      </c>
      <c r="G25" s="4" t="s">
        <v>1420</v>
      </c>
      <c r="H25" s="4" t="s">
        <v>1421</v>
      </c>
      <c r="I25" s="4" t="s">
        <v>1422</v>
      </c>
      <c r="J25" s="4" t="s">
        <v>1423</v>
      </c>
      <c r="K25" s="4" t="s">
        <v>1424</v>
      </c>
      <c r="L25" s="4" t="s">
        <v>1425</v>
      </c>
    </row>
    <row r="26" spans="1:12" ht="15">
      <c r="A26" s="4" t="s">
        <v>1426</v>
      </c>
      <c r="B26" s="4" t="s">
        <v>1427</v>
      </c>
      <c r="C26" s="4" t="s">
        <v>1351</v>
      </c>
      <c r="D26" s="4" t="s">
        <v>1428</v>
      </c>
      <c r="E26" s="4" t="s">
        <v>1429</v>
      </c>
      <c r="F26" s="4" t="s">
        <v>1430</v>
      </c>
      <c r="G26" s="4" t="s">
        <v>1390</v>
      </c>
      <c r="H26" s="4" t="s">
        <v>1431</v>
      </c>
      <c r="I26" s="4" t="s">
        <v>1432</v>
      </c>
      <c r="J26" s="4" t="s">
        <v>1433</v>
      </c>
      <c r="K26" s="4" t="s">
        <v>1434</v>
      </c>
      <c r="L26" s="4" t="s">
        <v>1435</v>
      </c>
    </row>
    <row r="27" spans="1:12" ht="15">
      <c r="A27" s="4" t="s">
        <v>1436</v>
      </c>
      <c r="B27" s="4" t="s">
        <v>1437</v>
      </c>
      <c r="C27" s="4" t="s">
        <v>1438</v>
      </c>
      <c r="D27" s="4" t="s">
        <v>1439</v>
      </c>
      <c r="E27" s="4" t="s">
        <v>1440</v>
      </c>
      <c r="F27" s="4" t="s">
        <v>1441</v>
      </c>
      <c r="G27" s="14" t="s">
        <v>1442</v>
      </c>
      <c r="H27" s="4" t="s">
        <v>1443</v>
      </c>
      <c r="I27" s="4" t="s">
        <v>1444</v>
      </c>
      <c r="J27" s="14" t="s">
        <v>1445</v>
      </c>
      <c r="K27" s="4" t="s">
        <v>1446</v>
      </c>
      <c r="L27" s="4" t="s">
        <v>1447</v>
      </c>
    </row>
    <row r="28" spans="1:12" ht="15">
      <c r="A28" s="4" t="s">
        <v>1448</v>
      </c>
      <c r="B28" s="14" t="s">
        <v>1449</v>
      </c>
      <c r="C28" s="4" t="s">
        <v>1450</v>
      </c>
      <c r="D28" s="4" t="s">
        <v>1381</v>
      </c>
      <c r="E28" s="4" t="s">
        <v>1451</v>
      </c>
      <c r="F28" s="4" t="s">
        <v>1452</v>
      </c>
      <c r="G28" s="4" t="s">
        <v>1453</v>
      </c>
      <c r="H28" s="4" t="s">
        <v>1454</v>
      </c>
      <c r="I28" s="4" t="s">
        <v>1455</v>
      </c>
      <c r="J28" s="4" t="s">
        <v>1421</v>
      </c>
      <c r="K28" s="4" t="s">
        <v>1456</v>
      </c>
      <c r="L28" s="4" t="s">
        <v>660</v>
      </c>
    </row>
    <row r="29" spans="1:12" ht="15">
      <c r="A29" s="4" t="s">
        <v>1457</v>
      </c>
      <c r="B29" s="4" t="s">
        <v>1458</v>
      </c>
      <c r="C29" s="4" t="s">
        <v>1459</v>
      </c>
      <c r="D29" s="4" t="s">
        <v>1460</v>
      </c>
      <c r="E29" s="4" t="s">
        <v>1461</v>
      </c>
      <c r="F29" s="4" t="s">
        <v>1462</v>
      </c>
      <c r="G29" s="14" t="s">
        <v>1463</v>
      </c>
      <c r="H29" s="4" t="s">
        <v>1464</v>
      </c>
      <c r="I29" s="4" t="s">
        <v>1465</v>
      </c>
      <c r="J29" s="4" t="s">
        <v>621</v>
      </c>
      <c r="K29" s="4" t="s">
        <v>604</v>
      </c>
      <c r="L29" s="4" t="s">
        <v>697</v>
      </c>
    </row>
    <row r="30" spans="1:12" ht="15">
      <c r="A30" s="4" t="s">
        <v>1466</v>
      </c>
      <c r="B30" s="4" t="s">
        <v>1467</v>
      </c>
      <c r="C30" s="4" t="s">
        <v>1468</v>
      </c>
      <c r="D30" s="4" t="s">
        <v>1469</v>
      </c>
      <c r="E30" s="4" t="s">
        <v>1470</v>
      </c>
      <c r="F30" s="4" t="s">
        <v>1471</v>
      </c>
      <c r="G30" s="4" t="s">
        <v>1472</v>
      </c>
      <c r="H30" s="4" t="s">
        <v>1473</v>
      </c>
      <c r="I30" s="4" t="s">
        <v>1474</v>
      </c>
      <c r="J30" s="4" t="s">
        <v>642</v>
      </c>
      <c r="K30" s="4" t="s">
        <v>1475</v>
      </c>
      <c r="L30" s="4" t="s">
        <v>1476</v>
      </c>
    </row>
    <row r="31" spans="1:12" ht="15">
      <c r="A31" s="4" t="s">
        <v>1477</v>
      </c>
      <c r="B31" s="14" t="s">
        <v>1478</v>
      </c>
      <c r="C31" s="4" t="s">
        <v>1479</v>
      </c>
      <c r="D31" s="4" t="s">
        <v>1480</v>
      </c>
      <c r="E31" s="4" t="s">
        <v>1481</v>
      </c>
      <c r="F31" s="4" t="s">
        <v>1482</v>
      </c>
      <c r="G31" s="4" t="s">
        <v>1483</v>
      </c>
      <c r="H31" s="4" t="s">
        <v>1484</v>
      </c>
      <c r="I31" s="4" t="s">
        <v>1485</v>
      </c>
      <c r="J31" s="4" t="s">
        <v>1381</v>
      </c>
      <c r="K31" s="4" t="s">
        <v>1486</v>
      </c>
      <c r="L31" s="4" t="s">
        <v>1487</v>
      </c>
    </row>
    <row r="32" spans="1:12" ht="15">
      <c r="A32" s="4" t="s">
        <v>1443</v>
      </c>
      <c r="B32" s="4" t="s">
        <v>1488</v>
      </c>
      <c r="C32" s="4" t="s">
        <v>1489</v>
      </c>
      <c r="D32" s="4" t="s">
        <v>1490</v>
      </c>
      <c r="E32" s="4" t="s">
        <v>1491</v>
      </c>
      <c r="F32" s="4" t="s">
        <v>1492</v>
      </c>
      <c r="G32" s="4" t="s">
        <v>1493</v>
      </c>
      <c r="H32" s="4" t="s">
        <v>1494</v>
      </c>
      <c r="I32" s="4" t="s">
        <v>1495</v>
      </c>
      <c r="J32" s="4" t="s">
        <v>1496</v>
      </c>
      <c r="K32" s="4" t="s">
        <v>1497</v>
      </c>
      <c r="L32" s="4" t="s">
        <v>1498</v>
      </c>
    </row>
    <row r="33" spans="1:12" ht="15">
      <c r="A33" s="4" t="s">
        <v>635</v>
      </c>
      <c r="B33" s="4" t="s">
        <v>1499</v>
      </c>
      <c r="C33" s="4" t="s">
        <v>1500</v>
      </c>
      <c r="D33" s="14" t="s">
        <v>1501</v>
      </c>
      <c r="E33" s="4" t="s">
        <v>1502</v>
      </c>
      <c r="F33" s="4" t="s">
        <v>1503</v>
      </c>
      <c r="G33" s="4" t="s">
        <v>1504</v>
      </c>
      <c r="H33" s="4" t="s">
        <v>1505</v>
      </c>
      <c r="I33" s="14" t="s">
        <v>1506</v>
      </c>
      <c r="J33" s="4" t="s">
        <v>1507</v>
      </c>
      <c r="K33" s="4" t="s">
        <v>1508</v>
      </c>
      <c r="L33" s="4" t="s">
        <v>1509</v>
      </c>
    </row>
    <row r="34" spans="1:12" ht="15">
      <c r="A34" s="4" t="s">
        <v>1510</v>
      </c>
      <c r="B34" s="4" t="s">
        <v>1511</v>
      </c>
      <c r="C34" s="4" t="s">
        <v>1512</v>
      </c>
      <c r="D34" s="4" t="s">
        <v>1513</v>
      </c>
      <c r="E34" s="4" t="s">
        <v>1514</v>
      </c>
      <c r="F34" s="4" t="s">
        <v>1515</v>
      </c>
      <c r="G34" s="4" t="s">
        <v>1516</v>
      </c>
      <c r="H34" s="4" t="s">
        <v>1517</v>
      </c>
      <c r="I34" s="4" t="s">
        <v>1518</v>
      </c>
      <c r="J34" s="4" t="s">
        <v>1519</v>
      </c>
      <c r="K34" s="4" t="s">
        <v>1520</v>
      </c>
      <c r="L34" s="4" t="s">
        <v>1521</v>
      </c>
    </row>
    <row r="35" spans="1:12" ht="15">
      <c r="A35" s="4" t="s">
        <v>1522</v>
      </c>
      <c r="B35" s="4" t="s">
        <v>1523</v>
      </c>
      <c r="C35" s="4" t="s">
        <v>1524</v>
      </c>
      <c r="D35" s="4" t="s">
        <v>1525</v>
      </c>
      <c r="E35" s="4" t="s">
        <v>1526</v>
      </c>
      <c r="F35" s="14" t="s">
        <v>1527</v>
      </c>
      <c r="G35" s="4" t="s">
        <v>1528</v>
      </c>
      <c r="H35" s="4" t="s">
        <v>1529</v>
      </c>
      <c r="I35" s="4" t="s">
        <v>1530</v>
      </c>
      <c r="J35" s="4" t="s">
        <v>1531</v>
      </c>
      <c r="K35" s="4" t="s">
        <v>1532</v>
      </c>
      <c r="L35" s="4" t="s">
        <v>1533</v>
      </c>
    </row>
    <row r="36" spans="1:12" ht="15">
      <c r="A36" s="4" t="s">
        <v>1534</v>
      </c>
      <c r="B36" s="4" t="s">
        <v>1535</v>
      </c>
      <c r="C36" s="4" t="s">
        <v>1536</v>
      </c>
      <c r="D36" s="4" t="s">
        <v>1537</v>
      </c>
      <c r="E36" s="4" t="s">
        <v>1538</v>
      </c>
      <c r="F36" s="4" t="s">
        <v>1539</v>
      </c>
      <c r="G36" s="4" t="s">
        <v>1540</v>
      </c>
      <c r="H36" s="4" t="s">
        <v>1541</v>
      </c>
      <c r="I36" s="4" t="s">
        <v>1542</v>
      </c>
      <c r="J36" s="4" t="s">
        <v>1543</v>
      </c>
      <c r="K36" s="4" t="s">
        <v>1544</v>
      </c>
      <c r="L36" s="4" t="s">
        <v>1545</v>
      </c>
    </row>
    <row r="37" spans="1:12" ht="15">
      <c r="A37" s="4" t="s">
        <v>1546</v>
      </c>
      <c r="B37" s="4" t="s">
        <v>1547</v>
      </c>
      <c r="C37" s="4" t="s">
        <v>1548</v>
      </c>
      <c r="D37" s="4" t="s">
        <v>1521</v>
      </c>
      <c r="E37" s="4" t="s">
        <v>1549</v>
      </c>
      <c r="F37" s="4" t="s">
        <v>1550</v>
      </c>
      <c r="G37" s="4" t="s">
        <v>1551</v>
      </c>
      <c r="H37" s="4" t="s">
        <v>1552</v>
      </c>
      <c r="I37" s="4" t="s">
        <v>1553</v>
      </c>
      <c r="J37" s="4" t="s">
        <v>1554</v>
      </c>
      <c r="K37" s="4" t="s">
        <v>1555</v>
      </c>
      <c r="L37" s="14" t="s">
        <v>1556</v>
      </c>
    </row>
    <row r="38" spans="1:12" ht="15">
      <c r="A38" s="4" t="s">
        <v>1557</v>
      </c>
      <c r="B38" s="4" t="s">
        <v>1527</v>
      </c>
      <c r="C38" s="4" t="s">
        <v>1558</v>
      </c>
      <c r="D38" s="4" t="s">
        <v>1559</v>
      </c>
      <c r="E38" s="4" t="s">
        <v>1560</v>
      </c>
      <c r="F38" s="4" t="s">
        <v>1561</v>
      </c>
      <c r="G38" s="4" t="s">
        <v>1562</v>
      </c>
      <c r="H38" s="14" t="s">
        <v>1563</v>
      </c>
      <c r="I38" s="4" t="s">
        <v>1564</v>
      </c>
      <c r="J38" s="4" t="s">
        <v>1565</v>
      </c>
      <c r="K38" s="4" t="s">
        <v>1566</v>
      </c>
      <c r="L38" s="14" t="s">
        <v>1567</v>
      </c>
    </row>
    <row r="39" spans="1:12" ht="15">
      <c r="A39" s="4" t="s">
        <v>1381</v>
      </c>
      <c r="B39" s="4" t="s">
        <v>1568</v>
      </c>
      <c r="C39" s="4" t="s">
        <v>1569</v>
      </c>
      <c r="D39" s="4" t="s">
        <v>1570</v>
      </c>
      <c r="E39" s="4" t="s">
        <v>670</v>
      </c>
      <c r="F39" s="4" t="s">
        <v>1571</v>
      </c>
      <c r="G39" s="4" t="s">
        <v>1572</v>
      </c>
      <c r="H39" s="4" t="s">
        <v>1573</v>
      </c>
      <c r="I39" s="4" t="s">
        <v>1574</v>
      </c>
      <c r="J39" s="4" t="s">
        <v>1575</v>
      </c>
      <c r="K39" s="4" t="s">
        <v>1576</v>
      </c>
      <c r="L39" s="4" t="s">
        <v>1577</v>
      </c>
    </row>
    <row r="40" spans="1:12" ht="15">
      <c r="A40" s="4" t="s">
        <v>1578</v>
      </c>
      <c r="B40" s="14" t="s">
        <v>1579</v>
      </c>
      <c r="C40" s="4" t="s">
        <v>1580</v>
      </c>
      <c r="D40" s="4" t="s">
        <v>1581</v>
      </c>
      <c r="E40" s="4" t="s">
        <v>1582</v>
      </c>
      <c r="F40" s="4" t="s">
        <v>1583</v>
      </c>
      <c r="G40" s="4" t="s">
        <v>1584</v>
      </c>
      <c r="H40" s="14" t="s">
        <v>1585</v>
      </c>
      <c r="I40" s="14" t="s">
        <v>1586</v>
      </c>
      <c r="J40" s="4" t="s">
        <v>1425</v>
      </c>
      <c r="K40" s="4" t="s">
        <v>1473</v>
      </c>
      <c r="L40" s="4" t="s">
        <v>1587</v>
      </c>
    </row>
    <row r="41" spans="1:12" ht="15">
      <c r="A41" s="4" t="s">
        <v>1588</v>
      </c>
      <c r="B41" s="4" t="s">
        <v>1589</v>
      </c>
      <c r="C41" s="4" t="s">
        <v>1590</v>
      </c>
      <c r="D41" s="4" t="s">
        <v>1591</v>
      </c>
      <c r="E41" s="4" t="s">
        <v>1592</v>
      </c>
      <c r="F41" s="4" t="s">
        <v>1593</v>
      </c>
      <c r="G41" s="4" t="s">
        <v>1594</v>
      </c>
      <c r="H41" s="4" t="s">
        <v>1595</v>
      </c>
      <c r="I41" s="4" t="s">
        <v>1596</v>
      </c>
      <c r="J41" s="4" t="s">
        <v>1597</v>
      </c>
      <c r="K41" s="4" t="s">
        <v>1598</v>
      </c>
      <c r="L41" s="4" t="s">
        <v>1599</v>
      </c>
    </row>
    <row r="42" spans="1:12" ht="15">
      <c r="A42" s="4" t="s">
        <v>1600</v>
      </c>
      <c r="B42" s="4" t="s">
        <v>1601</v>
      </c>
      <c r="C42" s="4" t="s">
        <v>1602</v>
      </c>
      <c r="D42" s="4" t="s">
        <v>1603</v>
      </c>
      <c r="E42" s="4" t="s">
        <v>1604</v>
      </c>
      <c r="F42" s="4" t="s">
        <v>1605</v>
      </c>
      <c r="G42" s="4" t="s">
        <v>1606</v>
      </c>
      <c r="H42" s="4" t="s">
        <v>1607</v>
      </c>
      <c r="I42" s="4" t="s">
        <v>1608</v>
      </c>
      <c r="J42" s="4" t="s">
        <v>1609</v>
      </c>
      <c r="K42" s="14" t="s">
        <v>1610</v>
      </c>
      <c r="L42" s="4" t="s">
        <v>1611</v>
      </c>
    </row>
    <row r="43" spans="1:12" ht="15">
      <c r="A43" s="4" t="s">
        <v>1612</v>
      </c>
      <c r="B43" s="4" t="s">
        <v>1613</v>
      </c>
      <c r="C43" s="4" t="s">
        <v>1614</v>
      </c>
      <c r="D43" s="4" t="s">
        <v>1615</v>
      </c>
      <c r="E43" s="4" t="s">
        <v>1616</v>
      </c>
      <c r="F43" s="4" t="s">
        <v>1617</v>
      </c>
      <c r="G43" s="4" t="s">
        <v>1618</v>
      </c>
      <c r="H43" s="4" t="s">
        <v>1619</v>
      </c>
      <c r="I43" s="4" t="s">
        <v>697</v>
      </c>
      <c r="J43" s="4" t="s">
        <v>1620</v>
      </c>
      <c r="K43" s="4" t="s">
        <v>1197</v>
      </c>
      <c r="L43" s="4" t="s">
        <v>1621</v>
      </c>
    </row>
    <row r="44" spans="1:12" ht="15">
      <c r="A44" s="4" t="s">
        <v>1622</v>
      </c>
      <c r="B44" s="4" t="s">
        <v>1623</v>
      </c>
      <c r="C44" s="4" t="s">
        <v>1624</v>
      </c>
      <c r="D44" s="4" t="s">
        <v>1625</v>
      </c>
      <c r="E44" s="4" t="s">
        <v>1626</v>
      </c>
      <c r="F44" s="4" t="s">
        <v>1627</v>
      </c>
      <c r="G44" s="4" t="s">
        <v>1628</v>
      </c>
      <c r="H44" s="4" t="s">
        <v>1629</v>
      </c>
      <c r="I44" s="4" t="s">
        <v>1630</v>
      </c>
      <c r="J44" s="4" t="s">
        <v>1631</v>
      </c>
      <c r="K44" s="4" t="s">
        <v>1632</v>
      </c>
      <c r="L44" s="4" t="s">
        <v>1633</v>
      </c>
    </row>
    <row r="45" spans="1:12" ht="15">
      <c r="A45" s="4" t="s">
        <v>1634</v>
      </c>
      <c r="B45" s="4" t="s">
        <v>1635</v>
      </c>
      <c r="C45" s="4" t="s">
        <v>1636</v>
      </c>
      <c r="D45" s="4" t="s">
        <v>1637</v>
      </c>
      <c r="E45" s="4" t="s">
        <v>1638</v>
      </c>
      <c r="F45" s="14" t="s">
        <v>1639</v>
      </c>
      <c r="G45" s="4" t="s">
        <v>1640</v>
      </c>
      <c r="H45" s="4" t="s">
        <v>670</v>
      </c>
      <c r="I45" s="4" t="s">
        <v>1641</v>
      </c>
      <c r="J45" s="4" t="s">
        <v>1642</v>
      </c>
      <c r="K45" s="4" t="s">
        <v>1643</v>
      </c>
      <c r="L45" s="4" t="s">
        <v>1644</v>
      </c>
    </row>
    <row r="46" spans="1:12" ht="15">
      <c r="A46" s="4" t="s">
        <v>1645</v>
      </c>
      <c r="B46" s="4" t="s">
        <v>1646</v>
      </c>
      <c r="C46" s="4" t="s">
        <v>1647</v>
      </c>
      <c r="D46" s="4" t="s">
        <v>1648</v>
      </c>
      <c r="E46" s="4" t="s">
        <v>1649</v>
      </c>
      <c r="F46" s="4" t="s">
        <v>1650</v>
      </c>
      <c r="G46" s="4" t="s">
        <v>1478</v>
      </c>
      <c r="H46" s="4" t="s">
        <v>1651</v>
      </c>
      <c r="I46" s="4" t="s">
        <v>1652</v>
      </c>
      <c r="J46" s="4" t="s">
        <v>1653</v>
      </c>
      <c r="K46" s="4" t="s">
        <v>1654</v>
      </c>
      <c r="L46" s="4" t="s">
        <v>1655</v>
      </c>
    </row>
    <row r="47" spans="1:12" ht="15">
      <c r="A47" s="4" t="s">
        <v>1656</v>
      </c>
      <c r="B47" s="4" t="s">
        <v>1657</v>
      </c>
      <c r="C47" s="4" t="s">
        <v>1658</v>
      </c>
      <c r="D47" s="4" t="s">
        <v>1659</v>
      </c>
      <c r="E47" s="4" t="s">
        <v>1660</v>
      </c>
      <c r="F47" s="4" t="s">
        <v>1661</v>
      </c>
      <c r="G47" s="4" t="s">
        <v>1662</v>
      </c>
      <c r="H47" s="4" t="s">
        <v>1663</v>
      </c>
      <c r="I47" s="4" t="s">
        <v>1664</v>
      </c>
      <c r="J47" s="4" t="s">
        <v>1665</v>
      </c>
      <c r="K47" s="4" t="s">
        <v>1666</v>
      </c>
      <c r="L47" s="4" t="s">
        <v>1667</v>
      </c>
    </row>
    <row r="48" spans="1:12" ht="15">
      <c r="A48" s="4" t="s">
        <v>1668</v>
      </c>
      <c r="B48" s="4" t="s">
        <v>1669</v>
      </c>
      <c r="C48" s="4" t="s">
        <v>1670</v>
      </c>
      <c r="D48" s="4" t="s">
        <v>1671</v>
      </c>
      <c r="E48" s="4" t="s">
        <v>1672</v>
      </c>
      <c r="F48" s="4" t="s">
        <v>1673</v>
      </c>
      <c r="G48" s="4" t="s">
        <v>1674</v>
      </c>
      <c r="H48" s="4" t="s">
        <v>1675</v>
      </c>
      <c r="I48" s="4" t="s">
        <v>1676</v>
      </c>
      <c r="J48" s="4" t="s">
        <v>1677</v>
      </c>
      <c r="K48" s="4" t="s">
        <v>1678</v>
      </c>
      <c r="L48" s="4" t="s">
        <v>1679</v>
      </c>
    </row>
    <row r="49" spans="1:12" ht="15">
      <c r="A49" s="4" t="s">
        <v>1680</v>
      </c>
      <c r="B49" s="4" t="s">
        <v>1681</v>
      </c>
      <c r="C49" s="4" t="s">
        <v>1682</v>
      </c>
      <c r="D49" s="4" t="s">
        <v>1683</v>
      </c>
      <c r="E49" s="4" t="s">
        <v>1684</v>
      </c>
      <c r="F49" s="4" t="s">
        <v>720</v>
      </c>
      <c r="G49" s="4" t="s">
        <v>1685</v>
      </c>
      <c r="H49" s="14" t="s">
        <v>1686</v>
      </c>
      <c r="I49" s="4" t="s">
        <v>1687</v>
      </c>
      <c r="J49" s="4" t="s">
        <v>1688</v>
      </c>
      <c r="K49" s="4" t="s">
        <v>1689</v>
      </c>
      <c r="L49" s="4" t="s">
        <v>1690</v>
      </c>
    </row>
    <row r="50" spans="1:12" ht="15">
      <c r="A50" s="4" t="s">
        <v>1691</v>
      </c>
      <c r="B50" s="4" t="s">
        <v>1692</v>
      </c>
      <c r="C50" s="4" t="s">
        <v>1693</v>
      </c>
      <c r="D50" s="4" t="s">
        <v>1694</v>
      </c>
      <c r="E50" s="4" t="s">
        <v>1695</v>
      </c>
      <c r="F50" s="4" t="s">
        <v>1696</v>
      </c>
      <c r="G50" s="4" t="s">
        <v>1697</v>
      </c>
      <c r="H50" s="4" t="s">
        <v>1698</v>
      </c>
      <c r="I50" s="4" t="s">
        <v>1699</v>
      </c>
      <c r="J50" s="4" t="s">
        <v>1700</v>
      </c>
      <c r="K50" s="4" t="s">
        <v>1701</v>
      </c>
      <c r="L50" s="4" t="s">
        <v>1702</v>
      </c>
    </row>
    <row r="51" spans="1:12" ht="15">
      <c r="A51" s="4" t="s">
        <v>1703</v>
      </c>
      <c r="B51" s="4" t="s">
        <v>1704</v>
      </c>
      <c r="C51" s="4" t="s">
        <v>1705</v>
      </c>
      <c r="D51" s="4" t="s">
        <v>1706</v>
      </c>
      <c r="E51" s="4" t="s">
        <v>1707</v>
      </c>
      <c r="F51" s="4" t="s">
        <v>1708</v>
      </c>
      <c r="G51" s="4" t="s">
        <v>1538</v>
      </c>
      <c r="H51" s="4" t="s">
        <v>1709</v>
      </c>
      <c r="I51" s="4" t="s">
        <v>1710</v>
      </c>
      <c r="J51" s="4" t="s">
        <v>1711</v>
      </c>
      <c r="K51" s="4" t="s">
        <v>1712</v>
      </c>
      <c r="L51" s="4" t="s">
        <v>1713</v>
      </c>
    </row>
    <row r="52" spans="1:12" ht="15">
      <c r="A52" s="4" t="s">
        <v>1714</v>
      </c>
      <c r="B52" s="14" t="s">
        <v>1715</v>
      </c>
      <c r="C52" s="4" t="s">
        <v>681</v>
      </c>
      <c r="D52" s="14" t="s">
        <v>1716</v>
      </c>
      <c r="E52" s="4" t="s">
        <v>1717</v>
      </c>
      <c r="F52" s="4" t="s">
        <v>1716</v>
      </c>
      <c r="G52" s="4" t="s">
        <v>1718</v>
      </c>
      <c r="H52" s="4" t="s">
        <v>1719</v>
      </c>
      <c r="I52" s="4" t="s">
        <v>1720</v>
      </c>
      <c r="J52" s="4" t="s">
        <v>1721</v>
      </c>
      <c r="K52" s="4" t="s">
        <v>1722</v>
      </c>
      <c r="L52" s="14" t="s">
        <v>1723</v>
      </c>
    </row>
    <row r="53" spans="1:12" ht="15">
      <c r="A53" s="4" t="s">
        <v>1724</v>
      </c>
      <c r="B53" s="4" t="s">
        <v>1725</v>
      </c>
      <c r="C53" s="4" t="s">
        <v>1699</v>
      </c>
      <c r="D53" s="4" t="s">
        <v>1726</v>
      </c>
      <c r="E53" s="4" t="s">
        <v>1727</v>
      </c>
      <c r="F53" s="4" t="s">
        <v>1728</v>
      </c>
      <c r="G53" s="4" t="s">
        <v>1549</v>
      </c>
      <c r="H53" s="4" t="s">
        <v>1729</v>
      </c>
      <c r="I53" s="4" t="s">
        <v>1730</v>
      </c>
      <c r="J53" s="4" t="s">
        <v>1731</v>
      </c>
      <c r="K53" s="4" t="s">
        <v>1732</v>
      </c>
      <c r="L53" s="4" t="s">
        <v>1733</v>
      </c>
    </row>
    <row r="54" spans="1:12" ht="15">
      <c r="A54" s="4" t="s">
        <v>1734</v>
      </c>
      <c r="B54" s="4" t="s">
        <v>1735</v>
      </c>
      <c r="C54" s="14" t="s">
        <v>1736</v>
      </c>
      <c r="D54" s="4" t="s">
        <v>1737</v>
      </c>
      <c r="E54" s="4" t="s">
        <v>1738</v>
      </c>
      <c r="F54" s="4" t="s">
        <v>1739</v>
      </c>
      <c r="G54" s="4" t="s">
        <v>1740</v>
      </c>
      <c r="H54" s="4" t="s">
        <v>1741</v>
      </c>
      <c r="I54" s="4" t="s">
        <v>1742</v>
      </c>
      <c r="J54" s="4" t="s">
        <v>1743</v>
      </c>
      <c r="K54" s="4" t="s">
        <v>1744</v>
      </c>
      <c r="L54" s="4" t="s">
        <v>814</v>
      </c>
    </row>
    <row r="55" spans="1:12" ht="15">
      <c r="A55" s="4" t="s">
        <v>1745</v>
      </c>
      <c r="B55" s="4" t="s">
        <v>1702</v>
      </c>
      <c r="C55" s="4" t="s">
        <v>1746</v>
      </c>
      <c r="D55" s="4" t="s">
        <v>1747</v>
      </c>
      <c r="E55" s="4" t="s">
        <v>1748</v>
      </c>
      <c r="F55" s="4" t="s">
        <v>1749</v>
      </c>
      <c r="G55" s="4" t="s">
        <v>1750</v>
      </c>
      <c r="H55" s="4" t="s">
        <v>1751</v>
      </c>
      <c r="I55" s="4" t="s">
        <v>1752</v>
      </c>
      <c r="J55" s="4" t="s">
        <v>764</v>
      </c>
      <c r="K55" s="4" t="s">
        <v>1753</v>
      </c>
      <c r="L55" s="4" t="s">
        <v>1754</v>
      </c>
    </row>
    <row r="56" spans="1:12" ht="15">
      <c r="A56" s="4" t="s">
        <v>1755</v>
      </c>
      <c r="B56" s="4" t="s">
        <v>781</v>
      </c>
      <c r="C56" s="4" t="s">
        <v>1756</v>
      </c>
      <c r="D56" s="4" t="s">
        <v>1757</v>
      </c>
      <c r="E56" s="4" t="s">
        <v>1758</v>
      </c>
      <c r="F56" s="14" t="s">
        <v>1759</v>
      </c>
      <c r="G56" s="4" t="s">
        <v>1760</v>
      </c>
      <c r="H56" s="4" t="s">
        <v>1761</v>
      </c>
      <c r="I56" s="14" t="s">
        <v>1762</v>
      </c>
      <c r="J56" s="4" t="s">
        <v>1763</v>
      </c>
      <c r="K56" s="4" t="s">
        <v>1764</v>
      </c>
      <c r="L56" s="4" t="s">
        <v>1765</v>
      </c>
    </row>
    <row r="57" spans="1:12" ht="15">
      <c r="A57" s="4" t="s">
        <v>1766</v>
      </c>
      <c r="B57" s="4" t="s">
        <v>1767</v>
      </c>
      <c r="C57" s="4" t="s">
        <v>1768</v>
      </c>
      <c r="D57" s="4" t="s">
        <v>1769</v>
      </c>
      <c r="E57" s="4" t="s">
        <v>1770</v>
      </c>
      <c r="F57" s="4" t="s">
        <v>1771</v>
      </c>
      <c r="G57" s="4" t="s">
        <v>1772</v>
      </c>
      <c r="H57" s="4" t="s">
        <v>1773</v>
      </c>
      <c r="I57" s="4" t="s">
        <v>1774</v>
      </c>
      <c r="J57" s="4" t="s">
        <v>1775</v>
      </c>
      <c r="K57" s="4" t="s">
        <v>1776</v>
      </c>
      <c r="L57" s="4" t="s">
        <v>1777</v>
      </c>
    </row>
    <row r="58" spans="1:12" ht="15">
      <c r="A58" s="4" t="s">
        <v>1778</v>
      </c>
      <c r="B58" s="4" t="s">
        <v>1779</v>
      </c>
      <c r="C58" s="4" t="s">
        <v>1780</v>
      </c>
      <c r="D58" s="4" t="s">
        <v>1781</v>
      </c>
      <c r="E58" s="4" t="s">
        <v>1782</v>
      </c>
      <c r="F58" s="4" t="s">
        <v>1783</v>
      </c>
      <c r="G58" s="4" t="s">
        <v>1784</v>
      </c>
      <c r="H58" s="4" t="s">
        <v>1785</v>
      </c>
      <c r="I58" s="4" t="s">
        <v>1786</v>
      </c>
      <c r="J58" s="4" t="s">
        <v>1787</v>
      </c>
      <c r="K58" s="4" t="s">
        <v>1788</v>
      </c>
      <c r="L58" s="4" t="s">
        <v>1789</v>
      </c>
    </row>
    <row r="59" spans="1:12" ht="15">
      <c r="A59" s="4" t="s">
        <v>1790</v>
      </c>
      <c r="B59" s="4" t="s">
        <v>1791</v>
      </c>
      <c r="C59" s="4" t="s">
        <v>1792</v>
      </c>
      <c r="D59" s="4" t="s">
        <v>1793</v>
      </c>
      <c r="E59" s="4" t="s">
        <v>1794</v>
      </c>
      <c r="F59" s="4" t="s">
        <v>1795</v>
      </c>
      <c r="G59" s="4" t="s">
        <v>1796</v>
      </c>
      <c r="H59" s="4" t="s">
        <v>1797</v>
      </c>
      <c r="I59" s="4" t="s">
        <v>1798</v>
      </c>
      <c r="J59" s="4" t="s">
        <v>1799</v>
      </c>
      <c r="K59" s="4" t="s">
        <v>1800</v>
      </c>
      <c r="L59" s="4" t="s">
        <v>1801</v>
      </c>
    </row>
    <row r="60" spans="1:12" ht="15">
      <c r="A60" s="4" t="s">
        <v>1802</v>
      </c>
      <c r="B60" s="4" t="s">
        <v>1803</v>
      </c>
      <c r="C60" s="4" t="s">
        <v>1804</v>
      </c>
      <c r="D60" s="4" t="s">
        <v>1805</v>
      </c>
      <c r="E60" s="4" t="s">
        <v>1806</v>
      </c>
      <c r="F60" s="4" t="s">
        <v>1807</v>
      </c>
      <c r="G60" s="4" t="s">
        <v>1808</v>
      </c>
      <c r="H60" s="4" t="s">
        <v>1809</v>
      </c>
      <c r="I60" s="4" t="s">
        <v>1810</v>
      </c>
      <c r="J60" s="4" t="s">
        <v>1811</v>
      </c>
      <c r="K60" s="14" t="s">
        <v>1812</v>
      </c>
      <c r="L60" s="4" t="s">
        <v>1813</v>
      </c>
    </row>
    <row r="61" spans="1:12" ht="15">
      <c r="A61" s="4" t="s">
        <v>1814</v>
      </c>
      <c r="B61" s="4" t="s">
        <v>1815</v>
      </c>
      <c r="C61" s="4" t="s">
        <v>1816</v>
      </c>
      <c r="D61" s="4" t="s">
        <v>1817</v>
      </c>
      <c r="E61" s="4" t="s">
        <v>1818</v>
      </c>
      <c r="F61" s="4" t="s">
        <v>1819</v>
      </c>
      <c r="G61" s="4" t="s">
        <v>1820</v>
      </c>
      <c r="H61" s="4" t="s">
        <v>1821</v>
      </c>
      <c r="I61" s="4" t="s">
        <v>1822</v>
      </c>
      <c r="J61" s="4" t="s">
        <v>1823</v>
      </c>
      <c r="K61" s="4" t="s">
        <v>1824</v>
      </c>
      <c r="L61" s="14" t="s">
        <v>1825</v>
      </c>
    </row>
    <row r="62" spans="1:12" ht="15">
      <c r="A62" s="4" t="s">
        <v>1826</v>
      </c>
      <c r="B62" s="4" t="s">
        <v>1827</v>
      </c>
      <c r="C62" s="4" t="s">
        <v>1828</v>
      </c>
      <c r="D62" s="4" t="s">
        <v>1829</v>
      </c>
      <c r="E62" s="4" t="s">
        <v>1830</v>
      </c>
      <c r="F62" s="14" t="s">
        <v>1831</v>
      </c>
      <c r="G62" s="4" t="s">
        <v>1832</v>
      </c>
      <c r="H62" s="4" t="s">
        <v>1833</v>
      </c>
      <c r="I62" s="4" t="s">
        <v>720</v>
      </c>
      <c r="J62" s="4" t="s">
        <v>1834</v>
      </c>
      <c r="K62" s="4" t="s">
        <v>1835</v>
      </c>
      <c r="L62" s="4" t="s">
        <v>1247</v>
      </c>
    </row>
    <row r="63" spans="1:12" ht="15">
      <c r="A63" s="4" t="s">
        <v>1762</v>
      </c>
      <c r="B63" s="4" t="s">
        <v>1836</v>
      </c>
      <c r="C63" s="4" t="s">
        <v>1837</v>
      </c>
      <c r="D63" s="4" t="s">
        <v>820</v>
      </c>
      <c r="E63" s="4" t="s">
        <v>1838</v>
      </c>
      <c r="F63" s="4" t="s">
        <v>1839</v>
      </c>
      <c r="G63" s="4" t="s">
        <v>1840</v>
      </c>
      <c r="H63" s="4" t="s">
        <v>1841</v>
      </c>
      <c r="I63" s="4" t="s">
        <v>1842</v>
      </c>
      <c r="J63" s="4" t="s">
        <v>1843</v>
      </c>
      <c r="K63" s="4" t="s">
        <v>1844</v>
      </c>
      <c r="L63" s="4" t="s">
        <v>1845</v>
      </c>
    </row>
    <row r="64" spans="1:12" ht="15">
      <c r="A64" s="4" t="s">
        <v>1846</v>
      </c>
      <c r="B64" s="4" t="s">
        <v>1847</v>
      </c>
      <c r="C64" s="4" t="s">
        <v>1848</v>
      </c>
      <c r="D64" s="4" t="s">
        <v>1849</v>
      </c>
      <c r="E64" s="4" t="s">
        <v>1850</v>
      </c>
      <c r="F64" s="4" t="s">
        <v>1851</v>
      </c>
      <c r="G64" s="4" t="s">
        <v>681</v>
      </c>
      <c r="H64" s="4" t="s">
        <v>1852</v>
      </c>
      <c r="I64" s="4" t="s">
        <v>1688</v>
      </c>
      <c r="J64" s="4" t="s">
        <v>1853</v>
      </c>
      <c r="K64" s="4" t="s">
        <v>1854</v>
      </c>
      <c r="L64" s="4" t="s">
        <v>1855</v>
      </c>
    </row>
    <row r="65" spans="1:12" ht="15">
      <c r="A65" s="4" t="s">
        <v>1856</v>
      </c>
      <c r="B65" s="4" t="s">
        <v>1857</v>
      </c>
      <c r="C65" s="4" t="s">
        <v>1858</v>
      </c>
      <c r="D65" s="4" t="s">
        <v>1859</v>
      </c>
      <c r="E65" s="4" t="s">
        <v>1860</v>
      </c>
      <c r="F65" s="4" t="s">
        <v>1861</v>
      </c>
      <c r="G65" s="4" t="s">
        <v>1862</v>
      </c>
      <c r="H65" s="14" t="s">
        <v>1863</v>
      </c>
      <c r="I65" s="4" t="s">
        <v>1864</v>
      </c>
      <c r="J65" s="4" t="s">
        <v>1865</v>
      </c>
      <c r="K65" s="4" t="s">
        <v>1866</v>
      </c>
      <c r="L65" s="14" t="s">
        <v>1867</v>
      </c>
    </row>
    <row r="66" spans="1:12" ht="15">
      <c r="A66" s="4" t="s">
        <v>1868</v>
      </c>
      <c r="B66" s="4" t="s">
        <v>137</v>
      </c>
      <c r="C66" s="4" t="s">
        <v>1869</v>
      </c>
      <c r="D66" s="4" t="s">
        <v>1870</v>
      </c>
      <c r="E66" s="14" t="s">
        <v>1871</v>
      </c>
      <c r="F66" s="4" t="s">
        <v>1872</v>
      </c>
      <c r="G66" s="4" t="s">
        <v>1873</v>
      </c>
      <c r="H66" s="14" t="s">
        <v>1874</v>
      </c>
      <c r="I66" s="4" t="s">
        <v>1875</v>
      </c>
      <c r="J66" s="4" t="s">
        <v>1876</v>
      </c>
      <c r="K66" s="4" t="s">
        <v>1877</v>
      </c>
      <c r="L66" s="4" t="s">
        <v>1878</v>
      </c>
    </row>
    <row r="67" spans="1:12" ht="15">
      <c r="A67" s="4" t="s">
        <v>1879</v>
      </c>
      <c r="B67" s="4" t="s">
        <v>1880</v>
      </c>
      <c r="C67" s="4" t="s">
        <v>1881</v>
      </c>
      <c r="D67" s="4" t="s">
        <v>1882</v>
      </c>
      <c r="E67" s="4" t="s">
        <v>1883</v>
      </c>
      <c r="F67" s="14" t="s">
        <v>1884</v>
      </c>
      <c r="G67" s="4" t="s">
        <v>1885</v>
      </c>
      <c r="H67" s="4" t="s">
        <v>1886</v>
      </c>
      <c r="I67" s="4" t="s">
        <v>1887</v>
      </c>
      <c r="J67" s="4" t="s">
        <v>1888</v>
      </c>
      <c r="K67" s="4" t="s">
        <v>1889</v>
      </c>
      <c r="L67" s="14" t="s">
        <v>1890</v>
      </c>
    </row>
    <row r="68" spans="1:12" ht="15">
      <c r="A68" s="4" t="s">
        <v>1891</v>
      </c>
      <c r="B68" s="4" t="s">
        <v>1892</v>
      </c>
      <c r="C68" s="4" t="s">
        <v>1893</v>
      </c>
      <c r="D68" s="4" t="s">
        <v>1894</v>
      </c>
      <c r="E68" s="4" t="s">
        <v>1895</v>
      </c>
      <c r="F68" s="4" t="s">
        <v>1896</v>
      </c>
      <c r="G68" s="4" t="s">
        <v>1897</v>
      </c>
      <c r="H68" s="4" t="s">
        <v>1898</v>
      </c>
      <c r="I68" s="4" t="s">
        <v>1899</v>
      </c>
      <c r="J68" s="4" t="s">
        <v>1900</v>
      </c>
      <c r="K68" s="4" t="s">
        <v>1901</v>
      </c>
      <c r="L68" s="4" t="s">
        <v>1902</v>
      </c>
    </row>
    <row r="69" spans="1:12" ht="15">
      <c r="A69" s="14" t="s">
        <v>1903</v>
      </c>
      <c r="B69" s="4" t="s">
        <v>1904</v>
      </c>
      <c r="C69" s="4" t="s">
        <v>1905</v>
      </c>
      <c r="D69" s="4" t="s">
        <v>1906</v>
      </c>
      <c r="E69" s="4" t="s">
        <v>1907</v>
      </c>
      <c r="F69" s="4" t="s">
        <v>1908</v>
      </c>
      <c r="G69" s="14" t="s">
        <v>1909</v>
      </c>
      <c r="H69" s="4" t="s">
        <v>1910</v>
      </c>
      <c r="I69" s="4" t="s">
        <v>1911</v>
      </c>
      <c r="J69" s="4" t="s">
        <v>1912</v>
      </c>
      <c r="K69" s="4" t="s">
        <v>1913</v>
      </c>
      <c r="L69" s="4" t="s">
        <v>1914</v>
      </c>
    </row>
    <row r="70" spans="1:12" ht="15">
      <c r="A70" s="4" t="s">
        <v>1915</v>
      </c>
      <c r="B70" s="4" t="s">
        <v>1916</v>
      </c>
      <c r="C70" s="4" t="s">
        <v>1917</v>
      </c>
      <c r="D70" s="4" t="s">
        <v>1918</v>
      </c>
      <c r="E70" s="4" t="s">
        <v>1919</v>
      </c>
      <c r="F70" s="4" t="s">
        <v>1920</v>
      </c>
      <c r="G70" s="4" t="s">
        <v>1921</v>
      </c>
      <c r="H70" s="4" t="s">
        <v>1922</v>
      </c>
      <c r="I70" s="4" t="s">
        <v>1923</v>
      </c>
      <c r="J70" s="4" t="s">
        <v>1924</v>
      </c>
      <c r="K70" s="4" t="s">
        <v>1925</v>
      </c>
      <c r="L70" s="4" t="s">
        <v>1926</v>
      </c>
    </row>
    <row r="71" spans="1:12" ht="15">
      <c r="A71" s="4" t="s">
        <v>1927</v>
      </c>
      <c r="B71" s="4" t="s">
        <v>1928</v>
      </c>
      <c r="C71" s="4" t="s">
        <v>1929</v>
      </c>
      <c r="D71" s="4" t="s">
        <v>1930</v>
      </c>
      <c r="E71" s="4" t="s">
        <v>1931</v>
      </c>
      <c r="F71" s="4" t="s">
        <v>1932</v>
      </c>
      <c r="G71" s="4" t="s">
        <v>1933</v>
      </c>
      <c r="H71" s="4" t="s">
        <v>1934</v>
      </c>
      <c r="I71" s="4" t="s">
        <v>1935</v>
      </c>
      <c r="J71" s="4" t="s">
        <v>1936</v>
      </c>
      <c r="K71" s="4" t="s">
        <v>1937</v>
      </c>
      <c r="L71" s="4" t="s">
        <v>1938</v>
      </c>
    </row>
    <row r="72" spans="1:12" ht="15">
      <c r="A72" s="4" t="s">
        <v>1939</v>
      </c>
      <c r="B72" s="4" t="s">
        <v>892</v>
      </c>
      <c r="C72" s="4" t="s">
        <v>1940</v>
      </c>
      <c r="D72" s="4" t="s">
        <v>1941</v>
      </c>
      <c r="E72" s="4" t="s">
        <v>1942</v>
      </c>
      <c r="F72" s="4" t="s">
        <v>1943</v>
      </c>
      <c r="G72" s="4" t="s">
        <v>1810</v>
      </c>
      <c r="H72" s="4" t="s">
        <v>1944</v>
      </c>
      <c r="I72" s="4" t="s">
        <v>1945</v>
      </c>
      <c r="J72" s="4" t="s">
        <v>1946</v>
      </c>
      <c r="K72" s="14" t="s">
        <v>1947</v>
      </c>
      <c r="L72" s="4" t="s">
        <v>1948</v>
      </c>
    </row>
    <row r="73" spans="1:12" ht="15">
      <c r="A73" s="4" t="s">
        <v>1949</v>
      </c>
      <c r="B73" s="4" t="s">
        <v>1950</v>
      </c>
      <c r="C73" s="4" t="s">
        <v>1951</v>
      </c>
      <c r="D73" s="4" t="s">
        <v>1952</v>
      </c>
      <c r="E73" s="4" t="s">
        <v>1953</v>
      </c>
      <c r="G73" s="4" t="s">
        <v>1683</v>
      </c>
      <c r="H73" s="4" t="s">
        <v>1954</v>
      </c>
      <c r="I73" s="4" t="s">
        <v>1955</v>
      </c>
      <c r="J73" s="4" t="s">
        <v>1956</v>
      </c>
      <c r="K73" s="4" t="s">
        <v>1957</v>
      </c>
      <c r="L73" s="4" t="s">
        <v>1958</v>
      </c>
    </row>
    <row r="74" spans="1:12" ht="15">
      <c r="A74" s="4" t="s">
        <v>1959</v>
      </c>
      <c r="B74" s="4" t="s">
        <v>1960</v>
      </c>
      <c r="C74" s="4" t="s">
        <v>1961</v>
      </c>
      <c r="D74" s="4" t="s">
        <v>1962</v>
      </c>
      <c r="E74" s="14" t="s">
        <v>1963</v>
      </c>
      <c r="G74" s="4" t="s">
        <v>1964</v>
      </c>
      <c r="H74" s="4" t="s">
        <v>1965</v>
      </c>
      <c r="I74" s="4" t="s">
        <v>1966</v>
      </c>
      <c r="J74" s="4" t="s">
        <v>1967</v>
      </c>
      <c r="K74" s="4" t="s">
        <v>1968</v>
      </c>
      <c r="L74" s="4" t="s">
        <v>1969</v>
      </c>
    </row>
    <row r="75" spans="1:12" ht="15">
      <c r="A75" s="4" t="s">
        <v>1970</v>
      </c>
      <c r="B75" s="4" t="s">
        <v>1971</v>
      </c>
      <c r="C75" s="4" t="s">
        <v>1972</v>
      </c>
      <c r="D75" s="4" t="s">
        <v>1973</v>
      </c>
      <c r="E75" s="4" t="s">
        <v>1974</v>
      </c>
      <c r="G75" s="4" t="s">
        <v>1975</v>
      </c>
      <c r="H75" s="4" t="s">
        <v>1976</v>
      </c>
      <c r="I75" s="4" t="s">
        <v>1977</v>
      </c>
      <c r="J75" s="4" t="s">
        <v>1978</v>
      </c>
      <c r="K75" s="4" t="s">
        <v>1979</v>
      </c>
      <c r="L75" s="4" t="s">
        <v>1980</v>
      </c>
    </row>
    <row r="76" spans="1:12" ht="15">
      <c r="A76" s="4" t="s">
        <v>1981</v>
      </c>
      <c r="B76" s="4" t="s">
        <v>1982</v>
      </c>
      <c r="C76" s="4" t="s">
        <v>1983</v>
      </c>
      <c r="D76" s="4" t="s">
        <v>1984</v>
      </c>
      <c r="E76" s="4" t="s">
        <v>1795</v>
      </c>
      <c r="G76" s="4" t="s">
        <v>1985</v>
      </c>
      <c r="H76" s="4" t="s">
        <v>1986</v>
      </c>
      <c r="I76" s="4" t="s">
        <v>1987</v>
      </c>
      <c r="J76" s="4" t="s">
        <v>826</v>
      </c>
      <c r="K76" s="4" t="s">
        <v>1988</v>
      </c>
      <c r="L76" s="4" t="s">
        <v>1989</v>
      </c>
    </row>
    <row r="77" spans="1:12" ht="15">
      <c r="A77" s="4" t="s">
        <v>1990</v>
      </c>
      <c r="B77" s="4" t="s">
        <v>1991</v>
      </c>
      <c r="C77" s="4" t="s">
        <v>1992</v>
      </c>
      <c r="D77" s="14" t="s">
        <v>1993</v>
      </c>
      <c r="E77" s="4" t="s">
        <v>1994</v>
      </c>
      <c r="G77" s="4" t="s">
        <v>1995</v>
      </c>
      <c r="H77" s="4" t="s">
        <v>1996</v>
      </c>
      <c r="I77" s="4" t="s">
        <v>1997</v>
      </c>
      <c r="J77" s="4" t="s">
        <v>1998</v>
      </c>
      <c r="K77" s="4" t="s">
        <v>1999</v>
      </c>
      <c r="L77" s="4" t="s">
        <v>2000</v>
      </c>
    </row>
    <row r="78" spans="1:12" ht="15">
      <c r="A78" s="4" t="s">
        <v>2001</v>
      </c>
      <c r="B78" s="4" t="s">
        <v>2002</v>
      </c>
      <c r="C78" s="4" t="s">
        <v>2003</v>
      </c>
      <c r="D78" s="4" t="s">
        <v>2004</v>
      </c>
      <c r="E78" s="4" t="s">
        <v>1819</v>
      </c>
      <c r="G78" s="4" t="s">
        <v>2005</v>
      </c>
      <c r="H78" s="4" t="s">
        <v>2006</v>
      </c>
      <c r="I78" s="4" t="s">
        <v>2007</v>
      </c>
      <c r="J78" s="4" t="s">
        <v>2008</v>
      </c>
      <c r="K78" s="4" t="s">
        <v>2009</v>
      </c>
      <c r="L78" s="4" t="s">
        <v>2010</v>
      </c>
    </row>
    <row r="79" spans="1:12" ht="15">
      <c r="A79" s="4" t="s">
        <v>2011</v>
      </c>
      <c r="B79" s="4" t="s">
        <v>2012</v>
      </c>
      <c r="C79" s="4" t="s">
        <v>2013</v>
      </c>
      <c r="D79" s="4" t="s">
        <v>2014</v>
      </c>
      <c r="E79" s="4" t="s">
        <v>2015</v>
      </c>
      <c r="G79" s="4" t="s">
        <v>2016</v>
      </c>
      <c r="H79" s="4" t="s">
        <v>2017</v>
      </c>
      <c r="I79" s="4" t="s">
        <v>2018</v>
      </c>
      <c r="J79" s="4" t="s">
        <v>2019</v>
      </c>
      <c r="K79" s="4" t="s">
        <v>2020</v>
      </c>
      <c r="L79" s="4" t="s">
        <v>2021</v>
      </c>
    </row>
    <row r="80" spans="1:12" ht="15">
      <c r="A80" s="4" t="s">
        <v>2022</v>
      </c>
      <c r="B80" s="4" t="s">
        <v>2023</v>
      </c>
      <c r="C80" s="4" t="s">
        <v>2024</v>
      </c>
      <c r="D80" s="14" t="s">
        <v>2025</v>
      </c>
      <c r="E80" s="4" t="s">
        <v>2026</v>
      </c>
      <c r="G80" s="4" t="s">
        <v>2027</v>
      </c>
      <c r="H80" s="4" t="s">
        <v>2028</v>
      </c>
      <c r="I80" s="4" t="s">
        <v>2029</v>
      </c>
      <c r="J80" s="4" t="s">
        <v>2030</v>
      </c>
      <c r="K80" s="4" t="s">
        <v>1927</v>
      </c>
      <c r="L80" s="4" t="s">
        <v>2031</v>
      </c>
    </row>
    <row r="81" spans="1:12" ht="15">
      <c r="A81" s="14" t="s">
        <v>2032</v>
      </c>
      <c r="B81" s="4" t="s">
        <v>2033</v>
      </c>
      <c r="C81" s="4" t="s">
        <v>2034</v>
      </c>
      <c r="D81" s="14" t="s">
        <v>2035</v>
      </c>
      <c r="E81" s="4" t="s">
        <v>2036</v>
      </c>
      <c r="G81" s="4" t="s">
        <v>2037</v>
      </c>
      <c r="H81" s="4" t="s">
        <v>826</v>
      </c>
      <c r="I81" s="4" t="s">
        <v>2038</v>
      </c>
      <c r="J81" s="4" t="s">
        <v>2039</v>
      </c>
      <c r="K81" s="4" t="s">
        <v>2040</v>
      </c>
      <c r="L81" s="4" t="s">
        <v>2041</v>
      </c>
    </row>
    <row r="82" spans="1:12" ht="15">
      <c r="A82" s="4" t="s">
        <v>2042</v>
      </c>
      <c r="B82" s="4" t="s">
        <v>2043</v>
      </c>
      <c r="C82" s="4" t="s">
        <v>2044</v>
      </c>
      <c r="D82" s="4" t="s">
        <v>2045</v>
      </c>
      <c r="E82" s="4" t="s">
        <v>2046</v>
      </c>
      <c r="G82" s="4" t="s">
        <v>2047</v>
      </c>
      <c r="H82" s="4" t="s">
        <v>2048</v>
      </c>
      <c r="I82" s="4" t="s">
        <v>2049</v>
      </c>
      <c r="J82" s="4" t="s">
        <v>2050</v>
      </c>
      <c r="K82" s="4" t="s">
        <v>2051</v>
      </c>
      <c r="L82" s="4" t="s">
        <v>2052</v>
      </c>
    </row>
    <row r="83" spans="1:12" ht="15">
      <c r="A83" s="4" t="s">
        <v>2053</v>
      </c>
      <c r="B83" s="4" t="s">
        <v>2054</v>
      </c>
      <c r="C83" s="4" t="s">
        <v>2055</v>
      </c>
      <c r="D83" s="4" t="s">
        <v>2056</v>
      </c>
      <c r="E83" s="4" t="s">
        <v>2057</v>
      </c>
      <c r="G83" s="4" t="s">
        <v>2058</v>
      </c>
      <c r="H83" s="4" t="s">
        <v>862</v>
      </c>
      <c r="I83" s="4" t="s">
        <v>2059</v>
      </c>
      <c r="J83" s="4" t="s">
        <v>2060</v>
      </c>
      <c r="K83" s="4" t="s">
        <v>814</v>
      </c>
      <c r="L83" s="4" t="s">
        <v>1240</v>
      </c>
    </row>
    <row r="84" spans="1:12" ht="15">
      <c r="A84" s="4" t="s">
        <v>2061</v>
      </c>
      <c r="B84" s="4" t="s">
        <v>919</v>
      </c>
      <c r="C84" s="4" t="s">
        <v>2062</v>
      </c>
      <c r="D84" s="4" t="s">
        <v>2063</v>
      </c>
      <c r="E84" s="14" t="s">
        <v>2064</v>
      </c>
      <c r="G84" s="4" t="s">
        <v>2065</v>
      </c>
      <c r="H84" s="4" t="s">
        <v>2066</v>
      </c>
      <c r="I84" s="4" t="s">
        <v>2067</v>
      </c>
      <c r="K84" s="4" t="s">
        <v>2068</v>
      </c>
      <c r="L84" s="4" t="s">
        <v>2069</v>
      </c>
    </row>
    <row r="85" spans="1:12" ht="15">
      <c r="A85" s="4" t="s">
        <v>2070</v>
      </c>
      <c r="B85" s="4" t="s">
        <v>2071</v>
      </c>
      <c r="C85" s="4" t="s">
        <v>2072</v>
      </c>
      <c r="D85" s="4" t="s">
        <v>2073</v>
      </c>
      <c r="E85" s="4" t="s">
        <v>2074</v>
      </c>
      <c r="G85" s="4" t="s">
        <v>1833</v>
      </c>
      <c r="H85" s="4" t="s">
        <v>2075</v>
      </c>
      <c r="I85" s="4" t="s">
        <v>2076</v>
      </c>
      <c r="K85" s="4" t="s">
        <v>2077</v>
      </c>
      <c r="L85" s="4" t="s">
        <v>2078</v>
      </c>
    </row>
    <row r="86" spans="1:12" ht="15">
      <c r="A86" s="4" t="s">
        <v>2079</v>
      </c>
      <c r="B86" s="4" t="s">
        <v>2080</v>
      </c>
      <c r="C86" s="4" t="s">
        <v>2081</v>
      </c>
      <c r="D86" s="4" t="s">
        <v>2082</v>
      </c>
      <c r="E86" s="4" t="s">
        <v>2083</v>
      </c>
      <c r="G86" s="4" t="s">
        <v>2084</v>
      </c>
      <c r="H86" s="4" t="s">
        <v>2085</v>
      </c>
      <c r="I86" s="4" t="s">
        <v>2086</v>
      </c>
      <c r="K86" s="4" t="s">
        <v>2087</v>
      </c>
      <c r="L86" s="4" t="s">
        <v>2088</v>
      </c>
    </row>
    <row r="87" spans="1:11" ht="15">
      <c r="A87" s="4" t="s">
        <v>2089</v>
      </c>
      <c r="B87" s="14" t="s">
        <v>2090</v>
      </c>
      <c r="C87" s="14" t="s">
        <v>2091</v>
      </c>
      <c r="D87" s="4" t="s">
        <v>2092</v>
      </c>
      <c r="E87" s="14" t="s">
        <v>2093</v>
      </c>
      <c r="G87" s="4" t="s">
        <v>2094</v>
      </c>
      <c r="H87" s="4" t="s">
        <v>2095</v>
      </c>
      <c r="I87" s="4" t="s">
        <v>2096</v>
      </c>
      <c r="K87" s="4" t="s">
        <v>2097</v>
      </c>
    </row>
    <row r="88" spans="1:11" ht="15">
      <c r="A88" s="4" t="s">
        <v>2098</v>
      </c>
      <c r="B88" s="4" t="s">
        <v>2099</v>
      </c>
      <c r="C88" s="4" t="s">
        <v>2100</v>
      </c>
      <c r="D88" s="14" t="s">
        <v>2101</v>
      </c>
      <c r="E88" s="4" t="s">
        <v>2102</v>
      </c>
      <c r="G88" s="4" t="s">
        <v>2103</v>
      </c>
      <c r="H88" s="4" t="s">
        <v>2104</v>
      </c>
      <c r="I88" s="4" t="s">
        <v>2105</v>
      </c>
      <c r="K88" s="4" t="s">
        <v>2106</v>
      </c>
    </row>
    <row r="89" spans="1:11" ht="15">
      <c r="A89" s="4" t="s">
        <v>2107</v>
      </c>
      <c r="B89" s="4" t="s">
        <v>2099</v>
      </c>
      <c r="C89" s="4" t="s">
        <v>2108</v>
      </c>
      <c r="D89" s="4" t="s">
        <v>2109</v>
      </c>
      <c r="E89" s="4" t="s">
        <v>2110</v>
      </c>
      <c r="G89" s="4" t="s">
        <v>2111</v>
      </c>
      <c r="H89" s="4" t="s">
        <v>2112</v>
      </c>
      <c r="I89" s="4" t="s">
        <v>2113</v>
      </c>
      <c r="K89" s="4" t="s">
        <v>2114</v>
      </c>
    </row>
    <row r="90" spans="1:11" ht="15">
      <c r="A90" s="4" t="s">
        <v>2115</v>
      </c>
      <c r="C90" s="4" t="s">
        <v>2116</v>
      </c>
      <c r="D90" s="4" t="s">
        <v>2117</v>
      </c>
      <c r="E90" s="4" t="s">
        <v>2118</v>
      </c>
      <c r="G90" s="4" t="s">
        <v>2119</v>
      </c>
      <c r="H90" s="4" t="s">
        <v>2120</v>
      </c>
      <c r="I90" s="4" t="s">
        <v>2121</v>
      </c>
      <c r="K90" s="4" t="s">
        <v>2122</v>
      </c>
    </row>
    <row r="91" spans="1:11" ht="15">
      <c r="A91" s="4" t="s">
        <v>2123</v>
      </c>
      <c r="C91" s="4" t="s">
        <v>2124</v>
      </c>
      <c r="D91" s="4" t="s">
        <v>2125</v>
      </c>
      <c r="E91" s="14" t="s">
        <v>2126</v>
      </c>
      <c r="G91" s="4" t="s">
        <v>2127</v>
      </c>
      <c r="I91" s="4" t="s">
        <v>2128</v>
      </c>
      <c r="K91" s="4" t="s">
        <v>2129</v>
      </c>
    </row>
    <row r="92" spans="1:11" ht="15">
      <c r="A92" s="4" t="s">
        <v>2130</v>
      </c>
      <c r="C92" s="14" t="s">
        <v>2131</v>
      </c>
      <c r="D92" s="4" t="s">
        <v>2132</v>
      </c>
      <c r="G92" s="4" t="s">
        <v>2133</v>
      </c>
      <c r="I92" s="4" t="s">
        <v>2134</v>
      </c>
      <c r="K92" s="4" t="s">
        <v>2135</v>
      </c>
    </row>
    <row r="93" spans="1:11" ht="15">
      <c r="A93" s="4" t="s">
        <v>2136</v>
      </c>
      <c r="C93" s="4" t="s">
        <v>2023</v>
      </c>
      <c r="G93" s="4" t="s">
        <v>2137</v>
      </c>
      <c r="I93" s="4" t="s">
        <v>787</v>
      </c>
      <c r="K93" s="4" t="s">
        <v>2138</v>
      </c>
    </row>
    <row r="94" spans="1:11" ht="15">
      <c r="A94" s="4" t="s">
        <v>2139</v>
      </c>
      <c r="C94" s="4" t="s">
        <v>2140</v>
      </c>
      <c r="G94" s="4" t="s">
        <v>2141</v>
      </c>
      <c r="I94" s="4" t="s">
        <v>2142</v>
      </c>
      <c r="K94" s="14" t="s">
        <v>2143</v>
      </c>
    </row>
    <row r="95" spans="1:11" ht="15">
      <c r="A95" s="4" t="s">
        <v>2086</v>
      </c>
      <c r="C95" s="4" t="s">
        <v>2144</v>
      </c>
      <c r="G95" s="4" t="s">
        <v>2145</v>
      </c>
      <c r="I95" s="4" t="s">
        <v>2146</v>
      </c>
      <c r="K95" s="4" t="s">
        <v>2147</v>
      </c>
    </row>
    <row r="96" spans="1:11" ht="15">
      <c r="A96" s="4" t="s">
        <v>2148</v>
      </c>
      <c r="C96" s="4" t="s">
        <v>2149</v>
      </c>
      <c r="G96" s="4" t="s">
        <v>2150</v>
      </c>
      <c r="I96" s="4" t="s">
        <v>2151</v>
      </c>
      <c r="K96" s="4" t="s">
        <v>2152</v>
      </c>
    </row>
    <row r="97" spans="1:11" ht="15">
      <c r="A97" s="4" t="s">
        <v>2153</v>
      </c>
      <c r="C97" s="4" t="s">
        <v>2154</v>
      </c>
      <c r="G97" s="4" t="s">
        <v>2155</v>
      </c>
      <c r="I97" s="4" t="s">
        <v>2156</v>
      </c>
      <c r="K97" s="4" t="s">
        <v>2157</v>
      </c>
    </row>
    <row r="98" spans="1:11" ht="15">
      <c r="A98" s="4" t="s">
        <v>2158</v>
      </c>
      <c r="C98" s="4" t="s">
        <v>2159</v>
      </c>
      <c r="G98" s="4" t="s">
        <v>2029</v>
      </c>
      <c r="I98" s="4" t="s">
        <v>2160</v>
      </c>
      <c r="K98" s="4" t="s">
        <v>2161</v>
      </c>
    </row>
    <row r="99" spans="1:11" ht="15">
      <c r="A99" s="4" t="s">
        <v>2151</v>
      </c>
      <c r="C99" s="14" t="s">
        <v>2162</v>
      </c>
      <c r="G99" s="4" t="s">
        <v>2163</v>
      </c>
      <c r="I99" s="4" t="s">
        <v>2164</v>
      </c>
      <c r="K99" s="4" t="s">
        <v>2165</v>
      </c>
    </row>
    <row r="100" spans="1:11" ht="15">
      <c r="A100" s="4" t="s">
        <v>2166</v>
      </c>
      <c r="C100" s="4" t="s">
        <v>2167</v>
      </c>
      <c r="G100" s="4" t="s">
        <v>2168</v>
      </c>
      <c r="I100" s="4" t="s">
        <v>2169</v>
      </c>
      <c r="K100" s="4" t="s">
        <v>2170</v>
      </c>
    </row>
    <row r="101" spans="1:11" ht="15">
      <c r="A101" s="4" t="s">
        <v>2171</v>
      </c>
      <c r="C101" s="4" t="s">
        <v>2172</v>
      </c>
      <c r="G101" s="4" t="s">
        <v>2173</v>
      </c>
      <c r="I101" s="4" t="s">
        <v>2174</v>
      </c>
      <c r="K101" s="4" t="s">
        <v>2175</v>
      </c>
    </row>
    <row r="102" spans="1:11" ht="15">
      <c r="A102" s="4" t="s">
        <v>2176</v>
      </c>
      <c r="C102" s="4" t="s">
        <v>2177</v>
      </c>
      <c r="G102" s="4" t="s">
        <v>2178</v>
      </c>
      <c r="I102" s="4" t="s">
        <v>2179</v>
      </c>
      <c r="K102" s="4" t="s">
        <v>2180</v>
      </c>
    </row>
    <row r="103" spans="1:11" ht="15">
      <c r="A103" s="4" t="s">
        <v>2181</v>
      </c>
      <c r="C103" s="4" t="s">
        <v>2182</v>
      </c>
      <c r="G103" s="4" t="s">
        <v>1926</v>
      </c>
      <c r="I103" s="4" t="s">
        <v>2183</v>
      </c>
      <c r="K103" s="4" t="s">
        <v>1930</v>
      </c>
    </row>
    <row r="104" spans="1:11" ht="15">
      <c r="A104" s="4" t="s">
        <v>2184</v>
      </c>
      <c r="G104" s="4" t="s">
        <v>2185</v>
      </c>
      <c r="I104" s="4" t="s">
        <v>913</v>
      </c>
      <c r="K104" s="4" t="s">
        <v>2186</v>
      </c>
    </row>
    <row r="105" spans="1:11" ht="15">
      <c r="A105" s="4" t="s">
        <v>1953</v>
      </c>
      <c r="G105" s="4" t="s">
        <v>2187</v>
      </c>
      <c r="I105" s="4" t="s">
        <v>2188</v>
      </c>
      <c r="K105" s="4" t="s">
        <v>2189</v>
      </c>
    </row>
    <row r="106" spans="1:11" ht="15">
      <c r="A106" s="4" t="s">
        <v>2190</v>
      </c>
      <c r="G106" s="4" t="s">
        <v>2191</v>
      </c>
      <c r="I106" s="4" t="s">
        <v>2192</v>
      </c>
      <c r="K106" s="4" t="s">
        <v>2193</v>
      </c>
    </row>
    <row r="107" spans="1:11" ht="15">
      <c r="A107" s="4" t="s">
        <v>912</v>
      </c>
      <c r="G107" s="4" t="s">
        <v>2194</v>
      </c>
      <c r="I107" s="4" t="s">
        <v>2195</v>
      </c>
      <c r="K107" s="4" t="s">
        <v>2196</v>
      </c>
    </row>
    <row r="108" spans="1:11" ht="15">
      <c r="A108" s="4" t="s">
        <v>2197</v>
      </c>
      <c r="G108" s="4" t="s">
        <v>2198</v>
      </c>
      <c r="I108" s="4" t="s">
        <v>2199</v>
      </c>
      <c r="K108" s="4" t="s">
        <v>2200</v>
      </c>
    </row>
    <row r="109" spans="1:11" ht="15">
      <c r="A109" s="4" t="s">
        <v>2201</v>
      </c>
      <c r="G109" s="4" t="s">
        <v>2202</v>
      </c>
      <c r="I109" s="4" t="s">
        <v>2203</v>
      </c>
      <c r="K109" s="4" t="s">
        <v>2204</v>
      </c>
    </row>
    <row r="110" spans="1:11" ht="15">
      <c r="A110" s="4" t="s">
        <v>2205</v>
      </c>
      <c r="G110" s="4" t="s">
        <v>886</v>
      </c>
      <c r="I110" s="4" t="s">
        <v>2206</v>
      </c>
      <c r="K110" s="4" t="s">
        <v>2207</v>
      </c>
    </row>
    <row r="111" spans="1:11" ht="15">
      <c r="A111" s="4" t="s">
        <v>2208</v>
      </c>
      <c r="G111" s="4" t="s">
        <v>2209</v>
      </c>
      <c r="I111" s="4" t="s">
        <v>2210</v>
      </c>
      <c r="K111" s="4" t="s">
        <v>2211</v>
      </c>
    </row>
    <row r="112" spans="1:11" ht="15">
      <c r="A112" s="4" t="s">
        <v>2212</v>
      </c>
      <c r="G112" s="4" t="s">
        <v>2213</v>
      </c>
      <c r="I112" s="4" t="s">
        <v>2214</v>
      </c>
      <c r="K112" s="4" t="s">
        <v>2215</v>
      </c>
    </row>
    <row r="113" spans="1:11" ht="15">
      <c r="A113" s="4" t="s">
        <v>2075</v>
      </c>
      <c r="G113" s="4" t="s">
        <v>2216</v>
      </c>
      <c r="I113" s="4" t="s">
        <v>2217</v>
      </c>
      <c r="K113" s="4" t="s">
        <v>2218</v>
      </c>
    </row>
    <row r="114" spans="1:11" ht="15">
      <c r="A114" s="4" t="s">
        <v>919</v>
      </c>
      <c r="G114" s="4" t="s">
        <v>2219</v>
      </c>
      <c r="I114" s="4" t="s">
        <v>2220</v>
      </c>
      <c r="K114" s="4" t="s">
        <v>2221</v>
      </c>
    </row>
    <row r="115" spans="1:11" ht="15">
      <c r="A115" s="4" t="s">
        <v>2222</v>
      </c>
      <c r="G115" s="4" t="s">
        <v>2023</v>
      </c>
      <c r="K115" s="4" t="s">
        <v>2223</v>
      </c>
    </row>
    <row r="116" spans="1:11" ht="15">
      <c r="A116" s="4" t="s">
        <v>2224</v>
      </c>
      <c r="G116" s="4" t="s">
        <v>2225</v>
      </c>
      <c r="K116" s="4" t="s">
        <v>2226</v>
      </c>
    </row>
    <row r="117" spans="1:11" ht="15">
      <c r="A117" s="4" t="s">
        <v>2227</v>
      </c>
      <c r="G117" s="4" t="s">
        <v>2228</v>
      </c>
      <c r="K117" s="4" t="s">
        <v>2229</v>
      </c>
    </row>
    <row r="118" spans="7:11" ht="15">
      <c r="G118" s="4" t="s">
        <v>2230</v>
      </c>
      <c r="K118" s="4" t="s">
        <v>2231</v>
      </c>
    </row>
    <row r="119" spans="7:11" ht="15">
      <c r="G119" s="4" t="s">
        <v>2232</v>
      </c>
      <c r="K119" s="4" t="s">
        <v>2233</v>
      </c>
    </row>
    <row r="120" spans="7:11" ht="15">
      <c r="G120" s="4" t="s">
        <v>2234</v>
      </c>
      <c r="K120" s="4" t="s">
        <v>2235</v>
      </c>
    </row>
    <row r="121" spans="7:11" ht="15">
      <c r="G121" s="4" t="s">
        <v>2088</v>
      </c>
      <c r="K121" s="4" t="s">
        <v>2236</v>
      </c>
    </row>
    <row r="122" spans="7:11" ht="15">
      <c r="G122" s="4" t="s">
        <v>2237</v>
      </c>
      <c r="K122" s="4" t="s">
        <v>2238</v>
      </c>
    </row>
    <row r="123" spans="7:11" ht="15">
      <c r="G123" s="4" t="s">
        <v>2239</v>
      </c>
      <c r="K123" s="4" t="s">
        <v>2240</v>
      </c>
    </row>
  </sheetData>
  <sheetProtection sheet="1" objects="1" scenarios="1"/>
  <printOptions/>
  <pageMargins left="0.7" right="0.7" top="0.787401575" bottom="0.787401575" header="0.3" footer="0.3"/>
  <pageSetup orientation="portrait" paperSize="9" r:id="rId1"/>
</worksheet>
</file>

<file path=xl/worksheets/sheet16.xml><?xml version="1.0" encoding="utf-8"?>
<worksheet xmlns="http://schemas.openxmlformats.org/spreadsheetml/2006/main" xmlns:r="http://schemas.openxmlformats.org/officeDocument/2006/relationships">
  <dimension ref="A1:G114"/>
  <sheetViews>
    <sheetView zoomScalePageLayoutView="0" workbookViewId="0" topLeftCell="A1">
      <selection activeCell="G26" sqref="G26"/>
    </sheetView>
  </sheetViews>
  <sheetFormatPr defaultColWidth="9.140625" defaultRowHeight="15"/>
  <cols>
    <col min="1" max="6" width="29.57421875" style="0" customWidth="1"/>
    <col min="7" max="7" width="23.28125" style="0" customWidth="1"/>
  </cols>
  <sheetData>
    <row r="1" spans="1:7" ht="15">
      <c r="A1" t="s">
        <v>1167</v>
      </c>
      <c r="B1" t="s">
        <v>1169</v>
      </c>
      <c r="C1" t="s">
        <v>1171</v>
      </c>
      <c r="D1" t="s">
        <v>1173</v>
      </c>
      <c r="E1" t="s">
        <v>1175</v>
      </c>
      <c r="F1" t="s">
        <v>1177</v>
      </c>
      <c r="G1" t="s">
        <v>1179</v>
      </c>
    </row>
    <row r="2" spans="1:7" ht="15">
      <c r="A2" s="6" t="s">
        <v>490</v>
      </c>
      <c r="B2" s="6" t="s">
        <v>490</v>
      </c>
      <c r="C2" s="6" t="s">
        <v>490</v>
      </c>
      <c r="D2" s="6" t="s">
        <v>490</v>
      </c>
      <c r="E2" s="6" t="s">
        <v>490</v>
      </c>
      <c r="F2" s="6" t="s">
        <v>490</v>
      </c>
      <c r="G2" s="6" t="s">
        <v>490</v>
      </c>
    </row>
    <row r="3" spans="1:7" ht="15">
      <c r="A3" s="7" t="s">
        <v>2241</v>
      </c>
      <c r="B3" s="7" t="s">
        <v>1169</v>
      </c>
      <c r="C3" s="7" t="s">
        <v>2242</v>
      </c>
      <c r="D3" s="7" t="s">
        <v>2243</v>
      </c>
      <c r="E3" s="7" t="s">
        <v>2244</v>
      </c>
      <c r="F3" s="7" t="s">
        <v>2245</v>
      </c>
      <c r="G3" s="7" t="s">
        <v>2246</v>
      </c>
    </row>
    <row r="4" spans="1:7" ht="15">
      <c r="A4" s="7" t="s">
        <v>2247</v>
      </c>
      <c r="B4" s="7" t="s">
        <v>2248</v>
      </c>
      <c r="C4" s="7" t="s">
        <v>2249</v>
      </c>
      <c r="D4" s="7" t="s">
        <v>1173</v>
      </c>
      <c r="E4" s="7" t="s">
        <v>2250</v>
      </c>
      <c r="F4" s="7" t="s">
        <v>2251</v>
      </c>
      <c r="G4" s="7" t="s">
        <v>2252</v>
      </c>
    </row>
    <row r="5" spans="1:7" ht="15">
      <c r="A5" s="7" t="s">
        <v>1167</v>
      </c>
      <c r="B5" s="7" t="s">
        <v>2253</v>
      </c>
      <c r="C5" s="7" t="s">
        <v>2254</v>
      </c>
      <c r="D5" s="7" t="s">
        <v>2255</v>
      </c>
      <c r="E5" s="7" t="s">
        <v>2256</v>
      </c>
      <c r="F5" s="7" t="s">
        <v>2257</v>
      </c>
      <c r="G5" s="7" t="s">
        <v>2258</v>
      </c>
    </row>
    <row r="6" spans="1:7" ht="15">
      <c r="A6" s="7" t="s">
        <v>2259</v>
      </c>
      <c r="B6" s="7" t="s">
        <v>2260</v>
      </c>
      <c r="C6" s="7" t="s">
        <v>2261</v>
      </c>
      <c r="D6" s="7" t="s">
        <v>2262</v>
      </c>
      <c r="E6" s="7" t="s">
        <v>2263</v>
      </c>
      <c r="F6" s="7" t="s">
        <v>2264</v>
      </c>
      <c r="G6" s="7" t="s">
        <v>2265</v>
      </c>
    </row>
    <row r="7" spans="1:7" ht="15">
      <c r="A7" s="7" t="s">
        <v>2266</v>
      </c>
      <c r="B7" s="7" t="s">
        <v>2267</v>
      </c>
      <c r="C7" s="7" t="s">
        <v>2268</v>
      </c>
      <c r="D7" s="7" t="s">
        <v>2269</v>
      </c>
      <c r="E7" s="7" t="s">
        <v>1175</v>
      </c>
      <c r="F7" s="7" t="s">
        <v>2270</v>
      </c>
      <c r="G7" s="7" t="s">
        <v>2271</v>
      </c>
    </row>
    <row r="8" spans="1:7" ht="15">
      <c r="A8" s="7" t="s">
        <v>2272</v>
      </c>
      <c r="B8" s="6" t="s">
        <v>518</v>
      </c>
      <c r="C8" s="7" t="s">
        <v>1171</v>
      </c>
      <c r="D8" s="7" t="s">
        <v>2273</v>
      </c>
      <c r="E8" s="7" t="s">
        <v>2274</v>
      </c>
      <c r="F8" s="7" t="s">
        <v>2275</v>
      </c>
      <c r="G8" s="7" t="s">
        <v>1179</v>
      </c>
    </row>
    <row r="9" spans="1:7" ht="15">
      <c r="A9" s="7" t="s">
        <v>2276</v>
      </c>
      <c r="B9" s="17" t="s">
        <v>2277</v>
      </c>
      <c r="C9" s="7" t="s">
        <v>2278</v>
      </c>
      <c r="D9" s="6" t="s">
        <v>518</v>
      </c>
      <c r="E9" s="6" t="s">
        <v>518</v>
      </c>
      <c r="F9" s="7" t="s">
        <v>2279</v>
      </c>
      <c r="G9" s="7" t="s">
        <v>2280</v>
      </c>
    </row>
    <row r="10" spans="1:7" ht="15">
      <c r="A10" s="7" t="s">
        <v>2281</v>
      </c>
      <c r="B10" s="7" t="s">
        <v>2282</v>
      </c>
      <c r="C10" s="7" t="s">
        <v>2283</v>
      </c>
      <c r="D10" s="7" t="s">
        <v>2284</v>
      </c>
      <c r="E10" s="7" t="s">
        <v>2285</v>
      </c>
      <c r="F10" s="7" t="s">
        <v>781</v>
      </c>
      <c r="G10" s="6" t="s">
        <v>518</v>
      </c>
    </row>
    <row r="11" spans="1:7" ht="15">
      <c r="A11" s="17" t="s">
        <v>2286</v>
      </c>
      <c r="B11" s="7" t="s">
        <v>2287</v>
      </c>
      <c r="C11" s="7" t="s">
        <v>2288</v>
      </c>
      <c r="D11" s="17" t="s">
        <v>2282</v>
      </c>
      <c r="E11" s="17" t="s">
        <v>1261</v>
      </c>
      <c r="F11" s="17" t="s">
        <v>2289</v>
      </c>
      <c r="G11" s="17" t="s">
        <v>2290</v>
      </c>
    </row>
    <row r="12" spans="1:7" ht="15">
      <c r="A12" s="7" t="s">
        <v>2291</v>
      </c>
      <c r="B12" s="7" t="s">
        <v>1352</v>
      </c>
      <c r="C12" s="7" t="s">
        <v>2292</v>
      </c>
      <c r="D12" s="7" t="s">
        <v>2293</v>
      </c>
      <c r="E12" s="7" t="s">
        <v>2294</v>
      </c>
      <c r="F12" s="17" t="s">
        <v>1177</v>
      </c>
      <c r="G12" s="17" t="s">
        <v>2295</v>
      </c>
    </row>
    <row r="13" spans="1:7" ht="15">
      <c r="A13" s="7" t="s">
        <v>2296</v>
      </c>
      <c r="B13" s="7" t="s">
        <v>2297</v>
      </c>
      <c r="C13" s="17" t="s">
        <v>2298</v>
      </c>
      <c r="D13" s="7" t="s">
        <v>2299</v>
      </c>
      <c r="E13" s="7" t="s">
        <v>2300</v>
      </c>
      <c r="F13" s="6" t="s">
        <v>518</v>
      </c>
      <c r="G13" s="17" t="s">
        <v>2301</v>
      </c>
    </row>
    <row r="14" spans="1:7" ht="15">
      <c r="A14" s="7" t="s">
        <v>2302</v>
      </c>
      <c r="B14" s="7" t="s">
        <v>2303</v>
      </c>
      <c r="C14" s="7" t="s">
        <v>2304</v>
      </c>
      <c r="D14" s="7" t="s">
        <v>2305</v>
      </c>
      <c r="E14" s="7" t="s">
        <v>2306</v>
      </c>
      <c r="F14" s="17" t="s">
        <v>2307</v>
      </c>
      <c r="G14" s="17" t="s">
        <v>2308</v>
      </c>
    </row>
    <row r="15" spans="1:7" ht="15">
      <c r="A15" s="6" t="s">
        <v>518</v>
      </c>
      <c r="B15" s="7" t="s">
        <v>2309</v>
      </c>
      <c r="C15" s="7" t="s">
        <v>2310</v>
      </c>
      <c r="D15" s="7" t="s">
        <v>2311</v>
      </c>
      <c r="E15" s="7" t="s">
        <v>2312</v>
      </c>
      <c r="F15" s="17" t="s">
        <v>2313</v>
      </c>
      <c r="G15" s="17" t="s">
        <v>2314</v>
      </c>
    </row>
    <row r="16" spans="1:7" ht="15">
      <c r="A16" s="7" t="s">
        <v>2315</v>
      </c>
      <c r="B16" s="7" t="s">
        <v>2316</v>
      </c>
      <c r="C16" s="6" t="s">
        <v>518</v>
      </c>
      <c r="D16" s="7" t="s">
        <v>2317</v>
      </c>
      <c r="E16" s="7" t="s">
        <v>2318</v>
      </c>
      <c r="F16" s="17" t="s">
        <v>2319</v>
      </c>
      <c r="G16" s="17" t="s">
        <v>2320</v>
      </c>
    </row>
    <row r="17" spans="1:7" ht="15">
      <c r="A17" s="7" t="s">
        <v>2321</v>
      </c>
      <c r="B17" s="7" t="s">
        <v>2322</v>
      </c>
      <c r="C17" s="7" t="s">
        <v>2323</v>
      </c>
      <c r="D17" s="7" t="s">
        <v>2324</v>
      </c>
      <c r="E17" s="7" t="s">
        <v>2325</v>
      </c>
      <c r="F17" s="17" t="s">
        <v>2326</v>
      </c>
      <c r="G17" s="17" t="s">
        <v>814</v>
      </c>
    </row>
    <row r="18" spans="1:7" ht="15">
      <c r="A18" s="7" t="s">
        <v>2327</v>
      </c>
      <c r="B18" s="7" t="s">
        <v>2328</v>
      </c>
      <c r="C18" s="7" t="s">
        <v>2329</v>
      </c>
      <c r="D18" s="7" t="s">
        <v>2330</v>
      </c>
      <c r="E18" s="7" t="s">
        <v>2331</v>
      </c>
      <c r="F18" s="17" t="s">
        <v>1371</v>
      </c>
      <c r="G18" s="17" t="s">
        <v>2332</v>
      </c>
    </row>
    <row r="19" spans="1:7" ht="15">
      <c r="A19" s="7" t="s">
        <v>2333</v>
      </c>
      <c r="B19" s="7" t="s">
        <v>2334</v>
      </c>
      <c r="C19" s="7" t="s">
        <v>2335</v>
      </c>
      <c r="D19" s="7" t="s">
        <v>573</v>
      </c>
      <c r="E19" s="7" t="s">
        <v>2336</v>
      </c>
      <c r="F19" s="17" t="s">
        <v>2337</v>
      </c>
      <c r="G19" s="17" t="s">
        <v>2338</v>
      </c>
    </row>
    <row r="20" spans="1:7" ht="15">
      <c r="A20" s="7" t="s">
        <v>2339</v>
      </c>
      <c r="B20" s="7" t="s">
        <v>2340</v>
      </c>
      <c r="C20" s="7" t="s">
        <v>2341</v>
      </c>
      <c r="D20" s="7" t="s">
        <v>2342</v>
      </c>
      <c r="E20" s="7" t="s">
        <v>2343</v>
      </c>
      <c r="F20" s="17" t="s">
        <v>2344</v>
      </c>
      <c r="G20" s="17" t="s">
        <v>2345</v>
      </c>
    </row>
    <row r="21" spans="1:7" ht="15">
      <c r="A21" s="7" t="s">
        <v>2346</v>
      </c>
      <c r="B21" s="7" t="s">
        <v>2347</v>
      </c>
      <c r="C21" s="7" t="s">
        <v>2348</v>
      </c>
      <c r="D21" s="7" t="s">
        <v>2349</v>
      </c>
      <c r="E21" s="7" t="s">
        <v>2350</v>
      </c>
      <c r="F21" s="17" t="s">
        <v>1634</v>
      </c>
      <c r="G21" s="17" t="s">
        <v>2351</v>
      </c>
    </row>
    <row r="22" spans="1:7" ht="15">
      <c r="A22" s="7" t="s">
        <v>2352</v>
      </c>
      <c r="B22" s="7" t="s">
        <v>2353</v>
      </c>
      <c r="C22" s="7" t="s">
        <v>2354</v>
      </c>
      <c r="D22" s="7" t="s">
        <v>2355</v>
      </c>
      <c r="E22" s="7" t="s">
        <v>2314</v>
      </c>
      <c r="F22" s="17" t="s">
        <v>2356</v>
      </c>
      <c r="G22" s="17" t="s">
        <v>2357</v>
      </c>
    </row>
    <row r="23" spans="1:7" ht="15">
      <c r="A23" s="7" t="s">
        <v>2358</v>
      </c>
      <c r="B23" s="7" t="s">
        <v>2359</v>
      </c>
      <c r="C23" s="7" t="s">
        <v>2360</v>
      </c>
      <c r="D23" s="7" t="s">
        <v>2361</v>
      </c>
      <c r="E23" s="7" t="s">
        <v>2362</v>
      </c>
      <c r="F23" s="17" t="s">
        <v>2363</v>
      </c>
      <c r="G23" s="17" t="s">
        <v>2364</v>
      </c>
    </row>
    <row r="24" spans="1:7" ht="15">
      <c r="A24" s="7" t="s">
        <v>2365</v>
      </c>
      <c r="B24" s="7" t="s">
        <v>2366</v>
      </c>
      <c r="C24" s="7" t="s">
        <v>2367</v>
      </c>
      <c r="D24" s="7" t="s">
        <v>2368</v>
      </c>
      <c r="E24" s="7" t="s">
        <v>2369</v>
      </c>
      <c r="F24" s="17" t="s">
        <v>2370</v>
      </c>
      <c r="G24" s="17" t="s">
        <v>2371</v>
      </c>
    </row>
    <row r="25" spans="1:7" ht="15">
      <c r="A25" s="7" t="s">
        <v>2372</v>
      </c>
      <c r="B25" s="7" t="s">
        <v>1635</v>
      </c>
      <c r="C25" s="7" t="s">
        <v>2373</v>
      </c>
      <c r="D25" s="7" t="s">
        <v>2374</v>
      </c>
      <c r="E25" s="7" t="s">
        <v>2375</v>
      </c>
      <c r="F25" s="17" t="s">
        <v>2376</v>
      </c>
      <c r="G25" s="17" t="s">
        <v>2377</v>
      </c>
    </row>
    <row r="26" spans="1:7" ht="15">
      <c r="A26" s="7" t="s">
        <v>2378</v>
      </c>
      <c r="B26" s="7" t="s">
        <v>2379</v>
      </c>
      <c r="C26" s="7" t="s">
        <v>2380</v>
      </c>
      <c r="D26" s="7" t="s">
        <v>2381</v>
      </c>
      <c r="E26" s="7" t="s">
        <v>1955</v>
      </c>
      <c r="F26" s="17" t="s">
        <v>2382</v>
      </c>
      <c r="G26" s="17" t="s">
        <v>2383</v>
      </c>
    </row>
    <row r="27" spans="1:6" ht="15">
      <c r="A27" s="7" t="s">
        <v>2384</v>
      </c>
      <c r="B27" s="7" t="s">
        <v>2385</v>
      </c>
      <c r="C27" s="7" t="s">
        <v>2386</v>
      </c>
      <c r="D27" s="7" t="s">
        <v>2387</v>
      </c>
      <c r="E27" s="7" t="s">
        <v>2388</v>
      </c>
      <c r="F27" s="17" t="s">
        <v>2389</v>
      </c>
    </row>
    <row r="28" spans="1:6" ht="15">
      <c r="A28" s="7" t="s">
        <v>2390</v>
      </c>
      <c r="B28" s="7" t="s">
        <v>2391</v>
      </c>
      <c r="C28" s="7" t="s">
        <v>2392</v>
      </c>
      <c r="D28" s="7" t="s">
        <v>2393</v>
      </c>
      <c r="E28" s="7" t="s">
        <v>2394</v>
      </c>
      <c r="F28" s="17" t="s">
        <v>2395</v>
      </c>
    </row>
    <row r="29" spans="1:6" ht="15">
      <c r="A29" s="7" t="s">
        <v>2396</v>
      </c>
      <c r="B29" s="7" t="s">
        <v>2397</v>
      </c>
      <c r="C29" s="7" t="s">
        <v>2398</v>
      </c>
      <c r="D29" s="7" t="s">
        <v>2399</v>
      </c>
      <c r="E29" s="7" t="s">
        <v>2172</v>
      </c>
      <c r="F29" s="17" t="s">
        <v>2400</v>
      </c>
    </row>
    <row r="30" spans="1:6" ht="15">
      <c r="A30" s="7" t="s">
        <v>645</v>
      </c>
      <c r="B30" s="7" t="s">
        <v>2401</v>
      </c>
      <c r="C30" s="7" t="s">
        <v>2402</v>
      </c>
      <c r="D30" s="7" t="s">
        <v>2403</v>
      </c>
      <c r="E30" s="7"/>
      <c r="F30" s="17" t="s">
        <v>2404</v>
      </c>
    </row>
    <row r="31" spans="1:6" ht="15">
      <c r="A31" s="7" t="s">
        <v>2405</v>
      </c>
      <c r="B31" s="7" t="s">
        <v>2406</v>
      </c>
      <c r="C31" s="7" t="s">
        <v>2407</v>
      </c>
      <c r="D31" s="7" t="s">
        <v>2408</v>
      </c>
      <c r="E31" s="7"/>
      <c r="F31" s="17" t="s">
        <v>2409</v>
      </c>
    </row>
    <row r="32" spans="1:6" ht="15">
      <c r="A32" s="7" t="s">
        <v>2410</v>
      </c>
      <c r="B32" s="7" t="s">
        <v>2411</v>
      </c>
      <c r="C32" s="7" t="s">
        <v>2412</v>
      </c>
      <c r="D32" s="7" t="s">
        <v>2413</v>
      </c>
      <c r="E32" s="7"/>
      <c r="F32" s="17" t="s">
        <v>2414</v>
      </c>
    </row>
    <row r="33" spans="1:6" ht="15">
      <c r="A33" s="7" t="s">
        <v>2415</v>
      </c>
      <c r="B33" s="7" t="s">
        <v>2416</v>
      </c>
      <c r="C33" s="7" t="s">
        <v>2417</v>
      </c>
      <c r="D33" s="7" t="s">
        <v>2418</v>
      </c>
      <c r="E33" s="7"/>
      <c r="F33" s="17" t="s">
        <v>2419</v>
      </c>
    </row>
    <row r="34" spans="1:6" ht="15">
      <c r="A34" s="7" t="s">
        <v>2420</v>
      </c>
      <c r="B34" s="7" t="s">
        <v>2421</v>
      </c>
      <c r="C34" s="7" t="s">
        <v>2422</v>
      </c>
      <c r="D34" s="7" t="s">
        <v>2423</v>
      </c>
      <c r="E34" s="7"/>
      <c r="F34" s="17" t="s">
        <v>2424</v>
      </c>
    </row>
    <row r="35" spans="1:6" ht="15">
      <c r="A35" s="7" t="s">
        <v>2425</v>
      </c>
      <c r="B35" s="7" t="s">
        <v>2426</v>
      </c>
      <c r="C35" s="7" t="s">
        <v>2427</v>
      </c>
      <c r="D35" s="7" t="s">
        <v>2261</v>
      </c>
      <c r="E35" s="7"/>
      <c r="F35" s="17" t="s">
        <v>2428</v>
      </c>
    </row>
    <row r="36" spans="1:6" ht="15">
      <c r="A36" s="7" t="s">
        <v>2429</v>
      </c>
      <c r="B36" s="7" t="s">
        <v>2018</v>
      </c>
      <c r="C36" s="7" t="s">
        <v>2430</v>
      </c>
      <c r="D36" s="7" t="s">
        <v>2431</v>
      </c>
      <c r="E36" s="7"/>
      <c r="F36" s="17" t="s">
        <v>2432</v>
      </c>
    </row>
    <row r="37" spans="1:6" ht="15">
      <c r="A37" s="7" t="s">
        <v>2433</v>
      </c>
      <c r="B37" s="7" t="s">
        <v>2434</v>
      </c>
      <c r="C37" s="7" t="s">
        <v>2435</v>
      </c>
      <c r="D37" s="7" t="s">
        <v>2436</v>
      </c>
      <c r="E37" s="7"/>
      <c r="F37" s="17" t="s">
        <v>2437</v>
      </c>
    </row>
    <row r="38" spans="1:5" ht="15">
      <c r="A38" s="7" t="s">
        <v>2438</v>
      </c>
      <c r="B38" s="7" t="s">
        <v>2439</v>
      </c>
      <c r="C38" s="7" t="s">
        <v>2440</v>
      </c>
      <c r="D38" s="7" t="s">
        <v>2441</v>
      </c>
      <c r="E38" s="7"/>
    </row>
    <row r="39" spans="1:5" ht="15">
      <c r="A39" s="7" t="s">
        <v>2442</v>
      </c>
      <c r="B39" s="7" t="s">
        <v>2443</v>
      </c>
      <c r="C39" s="7" t="s">
        <v>2444</v>
      </c>
      <c r="D39" s="7" t="s">
        <v>1567</v>
      </c>
      <c r="E39" s="7"/>
    </row>
    <row r="40" spans="1:5" ht="15">
      <c r="A40" s="7" t="s">
        <v>2445</v>
      </c>
      <c r="B40" s="7" t="s">
        <v>2446</v>
      </c>
      <c r="C40" s="7" t="s">
        <v>2447</v>
      </c>
      <c r="D40" s="7" t="s">
        <v>2448</v>
      </c>
      <c r="E40" s="7"/>
    </row>
    <row r="41" spans="1:5" ht="15">
      <c r="A41" s="7" t="s">
        <v>2449</v>
      </c>
      <c r="B41" s="7" t="s">
        <v>2164</v>
      </c>
      <c r="C41" s="7" t="s">
        <v>2450</v>
      </c>
      <c r="D41" s="7" t="s">
        <v>2451</v>
      </c>
      <c r="E41" s="7"/>
    </row>
    <row r="42" spans="1:5" ht="15">
      <c r="A42" s="7" t="s">
        <v>2452</v>
      </c>
      <c r="B42" s="18" t="s">
        <v>2453</v>
      </c>
      <c r="C42" s="7" t="s">
        <v>2454</v>
      </c>
      <c r="D42" s="7" t="s">
        <v>2455</v>
      </c>
      <c r="E42" s="7"/>
    </row>
    <row r="43" spans="1:5" ht="15">
      <c r="A43" s="7" t="s">
        <v>736</v>
      </c>
      <c r="B43" s="7" t="s">
        <v>2456</v>
      </c>
      <c r="C43" s="7" t="s">
        <v>2457</v>
      </c>
      <c r="D43" s="7" t="s">
        <v>2458</v>
      </c>
      <c r="E43" s="7"/>
    </row>
    <row r="44" spans="1:5" ht="15">
      <c r="A44" s="7" t="s">
        <v>2459</v>
      </c>
      <c r="B44" s="7" t="s">
        <v>2460</v>
      </c>
      <c r="C44" s="7" t="s">
        <v>2461</v>
      </c>
      <c r="D44" s="7" t="s">
        <v>720</v>
      </c>
      <c r="E44" s="7"/>
    </row>
    <row r="45" spans="1:5" ht="15">
      <c r="A45" s="7" t="s">
        <v>2462</v>
      </c>
      <c r="B45" s="7" t="s">
        <v>1884</v>
      </c>
      <c r="C45" s="7" t="s">
        <v>2463</v>
      </c>
      <c r="D45" s="7" t="s">
        <v>2464</v>
      </c>
      <c r="E45" s="7"/>
    </row>
    <row r="46" spans="1:5" ht="15">
      <c r="A46" s="7" t="s">
        <v>2465</v>
      </c>
      <c r="B46" s="7" t="s">
        <v>2466</v>
      </c>
      <c r="C46" s="7" t="s">
        <v>2467</v>
      </c>
      <c r="D46" s="7" t="s">
        <v>2468</v>
      </c>
      <c r="E46" s="7"/>
    </row>
    <row r="47" spans="1:5" ht="15">
      <c r="A47" s="7" t="s">
        <v>2469</v>
      </c>
      <c r="B47" s="7" t="s">
        <v>2470</v>
      </c>
      <c r="C47" s="7" t="s">
        <v>2471</v>
      </c>
      <c r="D47" s="7" t="s">
        <v>2472</v>
      </c>
      <c r="E47" s="7"/>
    </row>
    <row r="48" spans="1:5" ht="15">
      <c r="A48" s="7" t="s">
        <v>2473</v>
      </c>
      <c r="B48" s="7"/>
      <c r="C48" s="7" t="s">
        <v>2474</v>
      </c>
      <c r="D48" s="7" t="s">
        <v>503</v>
      </c>
      <c r="E48" s="7"/>
    </row>
    <row r="49" spans="1:5" ht="15">
      <c r="A49" s="7" t="s">
        <v>2475</v>
      </c>
      <c r="B49" s="7"/>
      <c r="C49" s="7" t="s">
        <v>2476</v>
      </c>
      <c r="D49" s="7" t="s">
        <v>2477</v>
      </c>
      <c r="E49" s="7"/>
    </row>
    <row r="50" spans="1:5" ht="15">
      <c r="A50" s="7" t="s">
        <v>903</v>
      </c>
      <c r="B50" s="7"/>
      <c r="C50" s="7" t="s">
        <v>2478</v>
      </c>
      <c r="D50" s="7" t="s">
        <v>2479</v>
      </c>
      <c r="E50" s="7"/>
    </row>
    <row r="51" spans="1:5" ht="15">
      <c r="A51" s="7" t="s">
        <v>2480</v>
      </c>
      <c r="B51" s="7"/>
      <c r="C51" s="7" t="s">
        <v>2481</v>
      </c>
      <c r="D51" s="7" t="s">
        <v>2482</v>
      </c>
      <c r="E51" s="7"/>
    </row>
    <row r="52" spans="1:5" ht="15">
      <c r="A52" s="7" t="s">
        <v>2483</v>
      </c>
      <c r="B52" s="7"/>
      <c r="C52" s="7" t="s">
        <v>2484</v>
      </c>
      <c r="D52" s="7" t="s">
        <v>2485</v>
      </c>
      <c r="E52" s="7"/>
    </row>
    <row r="53" spans="1:5" ht="15">
      <c r="A53" s="7" t="s">
        <v>2486</v>
      </c>
      <c r="B53" s="7"/>
      <c r="C53" s="7" t="s">
        <v>2487</v>
      </c>
      <c r="D53" s="7" t="s">
        <v>2488</v>
      </c>
      <c r="E53" s="7"/>
    </row>
    <row r="54" spans="1:5" ht="15">
      <c r="A54" s="7" t="s">
        <v>2489</v>
      </c>
      <c r="B54" s="7"/>
      <c r="C54" s="7" t="s">
        <v>2490</v>
      </c>
      <c r="D54" s="7" t="s">
        <v>2491</v>
      </c>
      <c r="E54" s="7"/>
    </row>
    <row r="55" spans="1:5" ht="15">
      <c r="A55" s="18" t="s">
        <v>2453</v>
      </c>
      <c r="B55" s="7"/>
      <c r="C55" s="7" t="s">
        <v>2492</v>
      </c>
      <c r="D55" s="7" t="s">
        <v>2493</v>
      </c>
      <c r="E55" s="7"/>
    </row>
    <row r="56" spans="1:5" ht="15">
      <c r="A56" s="7"/>
      <c r="B56" s="7"/>
      <c r="C56" s="7" t="s">
        <v>2494</v>
      </c>
      <c r="D56" s="7" t="s">
        <v>2495</v>
      </c>
      <c r="E56" s="7"/>
    </row>
    <row r="57" spans="1:5" ht="15">
      <c r="A57" s="7"/>
      <c r="B57" s="7"/>
      <c r="C57" s="7" t="s">
        <v>2496</v>
      </c>
      <c r="D57" s="7" t="s">
        <v>2497</v>
      </c>
      <c r="E57" s="7"/>
    </row>
    <row r="58" spans="1:5" ht="15">
      <c r="A58" s="7"/>
      <c r="B58" s="7"/>
      <c r="C58" s="7" t="s">
        <v>2498</v>
      </c>
      <c r="D58" s="7" t="s">
        <v>1871</v>
      </c>
      <c r="E58" s="7"/>
    </row>
    <row r="59" spans="1:5" ht="15">
      <c r="A59" s="7"/>
      <c r="B59" s="7"/>
      <c r="C59" s="7" t="s">
        <v>2499</v>
      </c>
      <c r="D59" s="7" t="s">
        <v>2500</v>
      </c>
      <c r="E59" s="7"/>
    </row>
    <row r="60" spans="1:5" ht="15">
      <c r="A60" s="7"/>
      <c r="B60" s="7"/>
      <c r="C60" s="7" t="s">
        <v>2501</v>
      </c>
      <c r="D60" s="7" t="s">
        <v>2502</v>
      </c>
      <c r="E60" s="7"/>
    </row>
    <row r="61" spans="1:5" ht="15">
      <c r="A61" s="7"/>
      <c r="B61" s="7"/>
      <c r="C61" s="7" t="s">
        <v>2503</v>
      </c>
      <c r="D61" s="7" t="s">
        <v>2504</v>
      </c>
      <c r="E61" s="7"/>
    </row>
    <row r="62" spans="1:5" ht="15">
      <c r="A62" s="7"/>
      <c r="B62" s="7"/>
      <c r="C62" s="7" t="s">
        <v>2505</v>
      </c>
      <c r="D62" s="7" t="s">
        <v>2506</v>
      </c>
      <c r="E62" s="7"/>
    </row>
    <row r="63" spans="1:5" ht="15">
      <c r="A63" s="7"/>
      <c r="B63" s="7"/>
      <c r="C63" s="7" t="s">
        <v>2507</v>
      </c>
      <c r="D63" s="7" t="s">
        <v>2508</v>
      </c>
      <c r="E63" s="7"/>
    </row>
    <row r="64" spans="1:5" ht="15">
      <c r="A64" s="7"/>
      <c r="B64" s="7"/>
      <c r="C64" s="7" t="s">
        <v>2509</v>
      </c>
      <c r="D64" s="7" t="s">
        <v>2023</v>
      </c>
      <c r="E64" s="7"/>
    </row>
    <row r="65" spans="1:5" ht="15">
      <c r="A65" s="7"/>
      <c r="B65" s="7"/>
      <c r="C65" s="7" t="s">
        <v>2510</v>
      </c>
      <c r="D65" s="7" t="s">
        <v>2511</v>
      </c>
      <c r="E65" s="7"/>
    </row>
    <row r="66" spans="1:5" ht="15">
      <c r="A66" s="7"/>
      <c r="B66" s="7"/>
      <c r="C66" s="7" t="s">
        <v>2512</v>
      </c>
      <c r="D66" s="7" t="s">
        <v>2513</v>
      </c>
      <c r="E66" s="7"/>
    </row>
    <row r="67" spans="1:5" ht="15">
      <c r="A67" s="7"/>
      <c r="B67" s="7"/>
      <c r="C67" s="7" t="s">
        <v>2514</v>
      </c>
      <c r="D67" s="7" t="s">
        <v>2515</v>
      </c>
      <c r="E67" s="7"/>
    </row>
    <row r="68" spans="1:5" ht="15">
      <c r="A68" s="7"/>
      <c r="B68" s="7"/>
      <c r="C68" s="7" t="s">
        <v>2516</v>
      </c>
      <c r="D68" s="7" t="s">
        <v>2517</v>
      </c>
      <c r="E68" s="7"/>
    </row>
    <row r="69" spans="1:5" ht="15">
      <c r="A69" s="7"/>
      <c r="B69" s="7"/>
      <c r="C69" s="7" t="s">
        <v>2518</v>
      </c>
      <c r="D69" s="7" t="s">
        <v>2519</v>
      </c>
      <c r="E69" s="7"/>
    </row>
    <row r="70" spans="1:5" ht="15">
      <c r="A70" s="7"/>
      <c r="B70" s="7"/>
      <c r="C70" s="7" t="s">
        <v>2520</v>
      </c>
      <c r="D70" s="7" t="s">
        <v>2521</v>
      </c>
      <c r="E70" s="7"/>
    </row>
    <row r="71" spans="1:5" ht="15">
      <c r="A71" s="7"/>
      <c r="B71" s="7"/>
      <c r="C71" s="7" t="s">
        <v>1947</v>
      </c>
      <c r="D71" s="7" t="s">
        <v>2522</v>
      </c>
      <c r="E71" s="7"/>
    </row>
    <row r="72" spans="1:5" ht="15">
      <c r="A72" s="7"/>
      <c r="B72" s="7"/>
      <c r="C72" s="7" t="s">
        <v>2523</v>
      </c>
      <c r="D72" s="7" t="s">
        <v>2524</v>
      </c>
      <c r="E72" s="7"/>
    </row>
    <row r="73" spans="1:5" ht="15">
      <c r="A73" s="7"/>
      <c r="B73" s="7"/>
      <c r="C73" s="7" t="s">
        <v>2525</v>
      </c>
      <c r="D73" s="7" t="s">
        <v>2132</v>
      </c>
      <c r="E73" s="7"/>
    </row>
    <row r="74" spans="1:5" ht="15">
      <c r="A74" s="7"/>
      <c r="B74" s="7"/>
      <c r="C74" s="7" t="s">
        <v>2526</v>
      </c>
      <c r="D74" s="7"/>
      <c r="E74" s="7"/>
    </row>
    <row r="75" spans="1:5" ht="15">
      <c r="A75" s="7"/>
      <c r="B75" s="7"/>
      <c r="C75" s="7" t="s">
        <v>2527</v>
      </c>
      <c r="D75" s="7"/>
      <c r="E75" s="7"/>
    </row>
    <row r="76" spans="1:5" ht="15">
      <c r="A76" s="7"/>
      <c r="B76" s="7"/>
      <c r="C76" s="7" t="s">
        <v>1757</v>
      </c>
      <c r="D76" s="7"/>
      <c r="E76" s="7"/>
    </row>
    <row r="77" spans="1:5" ht="15">
      <c r="A77" s="7"/>
      <c r="B77" s="7"/>
      <c r="C77" s="7" t="s">
        <v>2528</v>
      </c>
      <c r="D77" s="7"/>
      <c r="E77" s="7"/>
    </row>
    <row r="78" spans="1:5" ht="15">
      <c r="A78" s="7"/>
      <c r="B78" s="7"/>
      <c r="C78" s="7" t="s">
        <v>2529</v>
      </c>
      <c r="D78" s="7"/>
      <c r="E78" s="7"/>
    </row>
    <row r="79" spans="1:5" ht="15">
      <c r="A79" s="7"/>
      <c r="B79" s="7"/>
      <c r="C79" s="7" t="s">
        <v>1825</v>
      </c>
      <c r="E79" s="7"/>
    </row>
    <row r="80" spans="1:5" ht="15">
      <c r="A80" s="7"/>
      <c r="B80" s="7"/>
      <c r="C80" s="7" t="s">
        <v>2530</v>
      </c>
      <c r="E80" s="7"/>
    </row>
    <row r="81" spans="1:5" ht="15">
      <c r="A81" s="7"/>
      <c r="B81" s="7"/>
      <c r="C81" s="7" t="s">
        <v>2531</v>
      </c>
      <c r="E81" s="7"/>
    </row>
    <row r="82" spans="1:5" ht="15">
      <c r="A82" s="7"/>
      <c r="B82" s="7"/>
      <c r="C82" s="7" t="s">
        <v>2532</v>
      </c>
      <c r="E82" s="7"/>
    </row>
    <row r="83" spans="1:5" ht="15">
      <c r="A83" s="7"/>
      <c r="B83" s="7"/>
      <c r="C83" s="7" t="s">
        <v>2029</v>
      </c>
      <c r="E83" s="7"/>
    </row>
    <row r="84" spans="1:3" ht="15">
      <c r="A84" s="7"/>
      <c r="B84" s="7"/>
      <c r="C84" s="7" t="s">
        <v>2533</v>
      </c>
    </row>
    <row r="85" spans="1:3" ht="15">
      <c r="A85" s="7"/>
      <c r="B85" s="7"/>
      <c r="C85" s="7" t="s">
        <v>1992</v>
      </c>
    </row>
    <row r="86" spans="1:3" ht="15">
      <c r="A86" s="7"/>
      <c r="B86" s="7"/>
      <c r="C86" s="7" t="s">
        <v>2534</v>
      </c>
    </row>
    <row r="87" spans="1:3" ht="15">
      <c r="A87" s="7"/>
      <c r="B87" s="7"/>
      <c r="C87" s="7" t="s">
        <v>1871</v>
      </c>
    </row>
    <row r="88" spans="1:3" ht="15">
      <c r="A88" s="7"/>
      <c r="B88" s="7"/>
      <c r="C88" s="7" t="s">
        <v>2535</v>
      </c>
    </row>
    <row r="89" spans="1:3" ht="15">
      <c r="A89" s="7"/>
      <c r="B89" s="7"/>
      <c r="C89" s="7" t="s">
        <v>2536</v>
      </c>
    </row>
    <row r="90" spans="1:3" ht="15">
      <c r="A90" s="7"/>
      <c r="B90" s="7"/>
      <c r="C90" s="7" t="s">
        <v>2537</v>
      </c>
    </row>
    <row r="91" spans="1:3" ht="15">
      <c r="A91" s="7"/>
      <c r="B91" s="7"/>
      <c r="C91" s="7" t="s">
        <v>2538</v>
      </c>
    </row>
    <row r="92" spans="1:3" ht="15">
      <c r="A92" s="7"/>
      <c r="B92" s="7"/>
      <c r="C92" s="7" t="s">
        <v>2539</v>
      </c>
    </row>
    <row r="93" spans="1:3" ht="15">
      <c r="A93" s="7"/>
      <c r="B93" s="7"/>
      <c r="C93" s="7" t="s">
        <v>2540</v>
      </c>
    </row>
    <row r="94" spans="1:3" ht="15">
      <c r="A94" s="7"/>
      <c r="B94" s="7"/>
      <c r="C94" s="7" t="s">
        <v>2541</v>
      </c>
    </row>
    <row r="95" spans="1:3" ht="15">
      <c r="A95" s="7"/>
      <c r="B95" s="7"/>
      <c r="C95" s="7" t="s">
        <v>2542</v>
      </c>
    </row>
    <row r="96" spans="1:3" ht="15">
      <c r="A96" s="7"/>
      <c r="B96" s="7"/>
      <c r="C96" s="7" t="s">
        <v>2543</v>
      </c>
    </row>
    <row r="97" spans="1:3" ht="15">
      <c r="A97" s="7"/>
      <c r="B97" s="7"/>
      <c r="C97" s="7" t="s">
        <v>2544</v>
      </c>
    </row>
    <row r="98" spans="1:3" ht="15">
      <c r="A98" s="7"/>
      <c r="B98" s="7"/>
      <c r="C98" s="7" t="s">
        <v>2545</v>
      </c>
    </row>
    <row r="99" spans="1:3" ht="15">
      <c r="A99" s="7"/>
      <c r="B99" s="7"/>
      <c r="C99" s="7" t="s">
        <v>2546</v>
      </c>
    </row>
    <row r="100" spans="1:3" ht="15">
      <c r="A100" s="7"/>
      <c r="B100" s="7"/>
      <c r="C100" s="7" t="s">
        <v>2547</v>
      </c>
    </row>
    <row r="101" spans="1:3" ht="15">
      <c r="A101" s="7"/>
      <c r="B101" s="7"/>
      <c r="C101" s="7" t="s">
        <v>862</v>
      </c>
    </row>
    <row r="102" spans="1:3" ht="15">
      <c r="A102" s="7"/>
      <c r="B102" s="7"/>
      <c r="C102" s="7" t="s">
        <v>2144</v>
      </c>
    </row>
    <row r="103" spans="1:3" ht="15">
      <c r="A103" s="7"/>
      <c r="B103" s="7"/>
      <c r="C103" s="7" t="s">
        <v>2548</v>
      </c>
    </row>
    <row r="104" spans="1:3" ht="15">
      <c r="A104" s="7"/>
      <c r="B104" s="7"/>
      <c r="C104" s="7" t="s">
        <v>2090</v>
      </c>
    </row>
    <row r="105" spans="1:3" ht="15">
      <c r="A105" s="7"/>
      <c r="B105" s="7"/>
      <c r="C105" s="7" t="s">
        <v>2549</v>
      </c>
    </row>
    <row r="106" spans="1:3" ht="15">
      <c r="A106" s="7"/>
      <c r="B106" s="7"/>
      <c r="C106" s="7" t="s">
        <v>2550</v>
      </c>
    </row>
    <row r="107" spans="1:3" ht="15">
      <c r="A107" s="7"/>
      <c r="B107" s="7"/>
      <c r="C107" s="7" t="s">
        <v>929</v>
      </c>
    </row>
    <row r="108" spans="2:3" ht="15">
      <c r="B108" s="7"/>
      <c r="C108" s="7" t="s">
        <v>2551</v>
      </c>
    </row>
    <row r="109" ht="15">
      <c r="B109" s="7"/>
    </row>
    <row r="110" ht="15">
      <c r="B110" s="7"/>
    </row>
    <row r="111" ht="15">
      <c r="B111" s="7"/>
    </row>
    <row r="112" ht="15">
      <c r="B112" s="7"/>
    </row>
    <row r="113" ht="15">
      <c r="B113" s="7"/>
    </row>
    <row r="114" ht="15">
      <c r="B114" s="7"/>
    </row>
  </sheetData>
  <sheetProtection sheet="1" objects="1" scenarios="1"/>
  <printOptions/>
  <pageMargins left="0.7" right="0.7" top="0.787401575" bottom="0.7874015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A1:E114"/>
  <sheetViews>
    <sheetView zoomScalePageLayoutView="0" workbookViewId="0" topLeftCell="A1">
      <selection activeCell="B11" sqref="B11"/>
    </sheetView>
  </sheetViews>
  <sheetFormatPr defaultColWidth="9.140625" defaultRowHeight="15"/>
  <cols>
    <col min="1" max="6" width="29.57421875" style="5" customWidth="1"/>
    <col min="7" max="16384" width="9.140625" style="5" customWidth="1"/>
  </cols>
  <sheetData>
    <row r="1" spans="1:4" ht="15">
      <c r="A1" s="5" t="s">
        <v>1181</v>
      </c>
      <c r="B1" s="5" t="s">
        <v>1183</v>
      </c>
      <c r="C1" s="5" t="s">
        <v>1185</v>
      </c>
      <c r="D1" s="5" t="s">
        <v>1187</v>
      </c>
    </row>
    <row r="2" spans="1:5" ht="15">
      <c r="A2" s="6" t="s">
        <v>490</v>
      </c>
      <c r="B2" s="6" t="s">
        <v>490</v>
      </c>
      <c r="C2" s="6" t="s">
        <v>490</v>
      </c>
      <c r="D2" s="6" t="s">
        <v>490</v>
      </c>
      <c r="E2" s="6"/>
    </row>
    <row r="3" spans="1:5" ht="15">
      <c r="A3" s="8" t="s">
        <v>4228</v>
      </c>
      <c r="B3" s="5" t="s">
        <v>4229</v>
      </c>
      <c r="C3" s="5" t="s">
        <v>4230</v>
      </c>
      <c r="D3" s="26" t="s">
        <v>4231</v>
      </c>
      <c r="E3" s="17"/>
    </row>
    <row r="4" spans="1:5" ht="15">
      <c r="A4" s="5" t="s">
        <v>4232</v>
      </c>
      <c r="B4" s="5" t="s">
        <v>4233</v>
      </c>
      <c r="C4" s="5" t="s">
        <v>4234</v>
      </c>
      <c r="D4" s="26" t="s">
        <v>4235</v>
      </c>
      <c r="E4" s="17"/>
    </row>
    <row r="5" spans="1:5" ht="15">
      <c r="A5" s="5" t="s">
        <v>4236</v>
      </c>
      <c r="B5" s="5" t="s">
        <v>4237</v>
      </c>
      <c r="C5" s="5" t="s">
        <v>4238</v>
      </c>
      <c r="D5" s="26" t="s">
        <v>4239</v>
      </c>
      <c r="E5" s="17"/>
    </row>
    <row r="6" spans="1:5" ht="15">
      <c r="A6" s="5" t="s">
        <v>4240</v>
      </c>
      <c r="B6" s="5" t="s">
        <v>4241</v>
      </c>
      <c r="C6" s="5" t="s">
        <v>4242</v>
      </c>
      <c r="D6" s="26" t="s">
        <v>4243</v>
      </c>
      <c r="E6" s="17"/>
    </row>
    <row r="7" spans="1:5" ht="15">
      <c r="A7" s="5" t="s">
        <v>4244</v>
      </c>
      <c r="B7" s="5" t="s">
        <v>4245</v>
      </c>
      <c r="C7" s="5" t="s">
        <v>4246</v>
      </c>
      <c r="D7" s="26" t="s">
        <v>4247</v>
      </c>
      <c r="E7" s="17"/>
    </row>
    <row r="8" spans="1:5" ht="15">
      <c r="A8" s="5" t="s">
        <v>1181</v>
      </c>
      <c r="B8" s="5" t="s">
        <v>4124</v>
      </c>
      <c r="C8" s="5" t="s">
        <v>4248</v>
      </c>
      <c r="D8" s="26" t="s">
        <v>4249</v>
      </c>
      <c r="E8" s="17"/>
    </row>
    <row r="9" spans="1:5" ht="15">
      <c r="A9" s="5" t="s">
        <v>4250</v>
      </c>
      <c r="B9" s="5" t="s">
        <v>4251</v>
      </c>
      <c r="C9" s="5" t="s">
        <v>4252</v>
      </c>
      <c r="D9" s="26" t="s">
        <v>4253</v>
      </c>
      <c r="E9" s="17"/>
    </row>
    <row r="10" spans="1:5" ht="15">
      <c r="A10" s="5" t="s">
        <v>4254</v>
      </c>
      <c r="B10" s="5" t="s">
        <v>1183</v>
      </c>
      <c r="C10" s="5" t="s">
        <v>1185</v>
      </c>
      <c r="D10" s="26" t="s">
        <v>4255</v>
      </c>
      <c r="E10" s="17"/>
    </row>
    <row r="11" spans="1:5" ht="15">
      <c r="A11" s="8" t="s">
        <v>4256</v>
      </c>
      <c r="B11" s="5" t="s">
        <v>4257</v>
      </c>
      <c r="C11" s="5" t="s">
        <v>4258</v>
      </c>
      <c r="D11" s="26" t="s">
        <v>4259</v>
      </c>
      <c r="E11" s="6"/>
    </row>
    <row r="12" spans="1:5" ht="15">
      <c r="A12" s="6" t="s">
        <v>518</v>
      </c>
      <c r="B12" s="5" t="s">
        <v>4260</v>
      </c>
      <c r="C12" s="5" t="s">
        <v>3892</v>
      </c>
      <c r="D12" s="26" t="s">
        <v>1187</v>
      </c>
      <c r="E12" s="17"/>
    </row>
    <row r="13" spans="1:5" ht="15">
      <c r="A13" s="5" t="s">
        <v>4261</v>
      </c>
      <c r="B13" s="6" t="s">
        <v>518</v>
      </c>
      <c r="C13" s="6" t="s">
        <v>518</v>
      </c>
      <c r="D13" s="6" t="s">
        <v>518</v>
      </c>
      <c r="E13" s="17"/>
    </row>
    <row r="14" spans="1:5" ht="15">
      <c r="A14" s="5" t="s">
        <v>4262</v>
      </c>
      <c r="B14" s="5" t="s">
        <v>528</v>
      </c>
      <c r="C14" s="5" t="s">
        <v>4263</v>
      </c>
      <c r="D14" s="26" t="s">
        <v>4264</v>
      </c>
      <c r="E14" s="17"/>
    </row>
    <row r="15" spans="1:5" ht="15">
      <c r="A15" s="5" t="s">
        <v>4265</v>
      </c>
      <c r="B15" s="5" t="s">
        <v>4266</v>
      </c>
      <c r="C15" s="5" t="s">
        <v>4267</v>
      </c>
      <c r="D15" s="26" t="s">
        <v>3919</v>
      </c>
      <c r="E15" s="17"/>
    </row>
    <row r="16" spans="1:5" ht="15">
      <c r="A16" s="5" t="s">
        <v>4268</v>
      </c>
      <c r="B16" s="5" t="s">
        <v>4269</v>
      </c>
      <c r="C16" s="5" t="s">
        <v>4270</v>
      </c>
      <c r="D16" s="26" t="s">
        <v>4271</v>
      </c>
      <c r="E16" s="17"/>
    </row>
    <row r="17" spans="1:5" ht="15">
      <c r="A17" s="5" t="s">
        <v>4272</v>
      </c>
      <c r="B17" s="5" t="s">
        <v>4273</v>
      </c>
      <c r="C17" s="5" t="s">
        <v>4274</v>
      </c>
      <c r="D17" s="26" t="s">
        <v>4275</v>
      </c>
      <c r="E17" s="17"/>
    </row>
    <row r="18" spans="1:5" ht="15">
      <c r="A18" s="5" t="s">
        <v>4276</v>
      </c>
      <c r="B18" s="5" t="s">
        <v>4277</v>
      </c>
      <c r="C18" s="5" t="s">
        <v>4278</v>
      </c>
      <c r="D18" s="26" t="s">
        <v>4279</v>
      </c>
      <c r="E18" s="17"/>
    </row>
    <row r="19" spans="1:5" ht="15">
      <c r="A19" s="5" t="s">
        <v>4280</v>
      </c>
      <c r="B19" s="5" t="s">
        <v>4281</v>
      </c>
      <c r="C19" s="5" t="s">
        <v>4282</v>
      </c>
      <c r="D19" s="26" t="s">
        <v>1196</v>
      </c>
      <c r="E19" s="17"/>
    </row>
    <row r="20" spans="1:5" ht="15">
      <c r="A20" s="5" t="s">
        <v>1351</v>
      </c>
      <c r="B20" s="5" t="s">
        <v>4283</v>
      </c>
      <c r="C20" s="5" t="s">
        <v>4284</v>
      </c>
      <c r="D20" s="26" t="s">
        <v>1280</v>
      </c>
      <c r="E20" s="17"/>
    </row>
    <row r="21" spans="1:5" ht="15">
      <c r="A21" s="5" t="s">
        <v>4285</v>
      </c>
      <c r="B21" s="5" t="s">
        <v>1280</v>
      </c>
      <c r="C21" s="5" t="s">
        <v>4286</v>
      </c>
      <c r="D21" s="26" t="s">
        <v>4287</v>
      </c>
      <c r="E21" s="17"/>
    </row>
    <row r="22" spans="1:5" ht="15">
      <c r="A22" s="5" t="s">
        <v>4288</v>
      </c>
      <c r="B22" s="5" t="s">
        <v>4289</v>
      </c>
      <c r="C22" s="5" t="s">
        <v>4290</v>
      </c>
      <c r="D22" s="26" t="s">
        <v>4291</v>
      </c>
      <c r="E22" s="17"/>
    </row>
    <row r="23" spans="1:5" ht="15">
      <c r="A23" s="5" t="s">
        <v>4292</v>
      </c>
      <c r="B23" s="5" t="s">
        <v>4293</v>
      </c>
      <c r="C23" s="5" t="s">
        <v>4294</v>
      </c>
      <c r="D23" s="26" t="s">
        <v>4295</v>
      </c>
      <c r="E23" s="17"/>
    </row>
    <row r="24" spans="1:5" ht="15">
      <c r="A24" s="5" t="s">
        <v>4296</v>
      </c>
      <c r="B24" s="5" t="s">
        <v>4297</v>
      </c>
      <c r="C24" s="5" t="s">
        <v>4298</v>
      </c>
      <c r="D24" s="26" t="s">
        <v>4299</v>
      </c>
      <c r="E24" s="17"/>
    </row>
    <row r="25" spans="1:5" ht="15">
      <c r="A25" s="5" t="s">
        <v>4300</v>
      </c>
      <c r="B25" s="8" t="s">
        <v>4301</v>
      </c>
      <c r="C25" s="5" t="s">
        <v>4302</v>
      </c>
      <c r="D25" s="26" t="s">
        <v>4303</v>
      </c>
      <c r="E25" s="17"/>
    </row>
    <row r="26" spans="1:5" ht="15">
      <c r="A26" s="5" t="s">
        <v>4304</v>
      </c>
      <c r="B26" s="5" t="s">
        <v>4305</v>
      </c>
      <c r="C26" s="5" t="s">
        <v>4306</v>
      </c>
      <c r="D26" s="26" t="s">
        <v>2558</v>
      </c>
      <c r="E26" s="17"/>
    </row>
    <row r="27" spans="1:5" ht="15">
      <c r="A27" s="5" t="s">
        <v>4307</v>
      </c>
      <c r="B27" s="5" t="s">
        <v>4308</v>
      </c>
      <c r="C27" s="5" t="s">
        <v>4309</v>
      </c>
      <c r="D27" s="26" t="s">
        <v>4310</v>
      </c>
      <c r="E27" s="17"/>
    </row>
    <row r="28" spans="1:5" ht="15">
      <c r="A28" s="5" t="s">
        <v>4311</v>
      </c>
      <c r="B28" s="5" t="s">
        <v>4312</v>
      </c>
      <c r="C28" s="5" t="s">
        <v>4313</v>
      </c>
      <c r="D28" s="26" t="s">
        <v>4314</v>
      </c>
      <c r="E28" s="17"/>
    </row>
    <row r="29" spans="1:5" ht="15">
      <c r="A29" s="5" t="s">
        <v>4315</v>
      </c>
      <c r="B29" s="5" t="s">
        <v>4316</v>
      </c>
      <c r="C29" s="5" t="s">
        <v>4317</v>
      </c>
      <c r="D29" s="26" t="s">
        <v>4318</v>
      </c>
      <c r="E29" s="17"/>
    </row>
    <row r="30" spans="1:5" ht="15">
      <c r="A30" s="5" t="s">
        <v>4319</v>
      </c>
      <c r="B30" s="5" t="s">
        <v>4320</v>
      </c>
      <c r="C30" s="5" t="s">
        <v>4321</v>
      </c>
      <c r="D30" s="26" t="s">
        <v>4322</v>
      </c>
      <c r="E30" s="17"/>
    </row>
    <row r="31" spans="1:5" ht="15">
      <c r="A31" s="5" t="s">
        <v>4323</v>
      </c>
      <c r="B31" s="5" t="s">
        <v>4324</v>
      </c>
      <c r="C31" s="5" t="s">
        <v>4237</v>
      </c>
      <c r="D31" s="26" t="s">
        <v>4325</v>
      </c>
      <c r="E31" s="17"/>
    </row>
    <row r="32" spans="1:5" ht="15">
      <c r="A32" s="5" t="s">
        <v>4326</v>
      </c>
      <c r="B32" s="5" t="s">
        <v>4327</v>
      </c>
      <c r="C32" s="5" t="s">
        <v>4328</v>
      </c>
      <c r="D32" s="26" t="s">
        <v>4329</v>
      </c>
      <c r="E32" s="17"/>
    </row>
    <row r="33" spans="1:5" ht="15">
      <c r="A33" s="5" t="s">
        <v>4330</v>
      </c>
      <c r="B33" s="5" t="s">
        <v>4307</v>
      </c>
      <c r="C33" s="5" t="s">
        <v>4331</v>
      </c>
      <c r="D33" s="26" t="s">
        <v>4332</v>
      </c>
      <c r="E33" s="17"/>
    </row>
    <row r="34" spans="1:5" ht="15">
      <c r="A34" s="5" t="s">
        <v>4333</v>
      </c>
      <c r="B34" s="5" t="s">
        <v>4334</v>
      </c>
      <c r="C34" s="5" t="s">
        <v>4335</v>
      </c>
      <c r="D34" s="26" t="s">
        <v>4336</v>
      </c>
      <c r="E34" s="17"/>
    </row>
    <row r="35" spans="1:5" ht="15">
      <c r="A35" s="5" t="s">
        <v>4337</v>
      </c>
      <c r="B35" s="5" t="s">
        <v>4338</v>
      </c>
      <c r="C35" s="5" t="s">
        <v>4339</v>
      </c>
      <c r="D35" s="26" t="s">
        <v>643</v>
      </c>
      <c r="E35" s="17"/>
    </row>
    <row r="36" spans="1:5" ht="15">
      <c r="A36" s="5" t="s">
        <v>4340</v>
      </c>
      <c r="B36" s="5" t="s">
        <v>4341</v>
      </c>
      <c r="C36" s="5" t="s">
        <v>4342</v>
      </c>
      <c r="D36" s="26" t="s">
        <v>4343</v>
      </c>
      <c r="E36" s="17"/>
    </row>
    <row r="37" spans="1:5" ht="15">
      <c r="A37" s="5" t="s">
        <v>4344</v>
      </c>
      <c r="B37" s="5" t="s">
        <v>4345</v>
      </c>
      <c r="C37" s="5" t="s">
        <v>4346</v>
      </c>
      <c r="D37" s="26" t="s">
        <v>4347</v>
      </c>
      <c r="E37" s="17"/>
    </row>
    <row r="38" spans="1:5" ht="15">
      <c r="A38" s="5" t="s">
        <v>1885</v>
      </c>
      <c r="B38" s="5" t="s">
        <v>4348</v>
      </c>
      <c r="C38" s="5" t="s">
        <v>4080</v>
      </c>
      <c r="D38" s="26" t="s">
        <v>3218</v>
      </c>
      <c r="E38" s="17"/>
    </row>
    <row r="39" spans="1:5" ht="15">
      <c r="A39" s="5" t="s">
        <v>1577</v>
      </c>
      <c r="B39" s="5" t="s">
        <v>4349</v>
      </c>
      <c r="C39" s="5" t="s">
        <v>1206</v>
      </c>
      <c r="D39" s="26" t="s">
        <v>4350</v>
      </c>
      <c r="E39" s="17"/>
    </row>
    <row r="40" spans="1:5" ht="15">
      <c r="A40" s="5" t="s">
        <v>4351</v>
      </c>
      <c r="B40" s="5" t="s">
        <v>4352</v>
      </c>
      <c r="C40" s="5" t="s">
        <v>4353</v>
      </c>
      <c r="D40" s="26" t="s">
        <v>4354</v>
      </c>
      <c r="E40" s="17"/>
    </row>
    <row r="41" spans="1:5" ht="15">
      <c r="A41" s="5" t="s">
        <v>4355</v>
      </c>
      <c r="B41" s="5" t="s">
        <v>2764</v>
      </c>
      <c r="C41" s="5" t="s">
        <v>4356</v>
      </c>
      <c r="D41" s="26" t="s">
        <v>1208</v>
      </c>
      <c r="E41" s="17"/>
    </row>
    <row r="42" spans="1:5" ht="15">
      <c r="A42" s="5" t="s">
        <v>3612</v>
      </c>
      <c r="B42" s="5" t="s">
        <v>4357</v>
      </c>
      <c r="C42" s="5" t="s">
        <v>4358</v>
      </c>
      <c r="D42" s="26" t="s">
        <v>4359</v>
      </c>
      <c r="E42" s="17"/>
    </row>
    <row r="43" spans="1:5" ht="15">
      <c r="A43" s="5" t="s">
        <v>4360</v>
      </c>
      <c r="B43" s="5" t="s">
        <v>4361</v>
      </c>
      <c r="C43" s="5" t="s">
        <v>3041</v>
      </c>
      <c r="D43" s="26" t="s">
        <v>1699</v>
      </c>
      <c r="E43" s="17"/>
    </row>
    <row r="44" spans="1:5" ht="15">
      <c r="A44" s="5" t="s">
        <v>4362</v>
      </c>
      <c r="B44" s="5" t="s">
        <v>4363</v>
      </c>
      <c r="C44" s="5" t="s">
        <v>3794</v>
      </c>
      <c r="D44" s="26" t="s">
        <v>4364</v>
      </c>
      <c r="E44" s="17"/>
    </row>
    <row r="45" spans="1:5" ht="15">
      <c r="A45" s="5" t="s">
        <v>1683</v>
      </c>
      <c r="B45" s="5" t="s">
        <v>4365</v>
      </c>
      <c r="C45" s="5" t="s">
        <v>4366</v>
      </c>
      <c r="D45" s="26" t="s">
        <v>3578</v>
      </c>
      <c r="E45" s="17"/>
    </row>
    <row r="46" spans="1:5" ht="15">
      <c r="A46" s="5" t="s">
        <v>4367</v>
      </c>
      <c r="B46" s="5" t="s">
        <v>4368</v>
      </c>
      <c r="C46" s="5" t="s">
        <v>4369</v>
      </c>
      <c r="D46" s="26" t="s">
        <v>2438</v>
      </c>
      <c r="E46" s="17"/>
    </row>
    <row r="47" spans="1:5" ht="15">
      <c r="A47" s="5" t="s">
        <v>4370</v>
      </c>
      <c r="B47" s="5" t="s">
        <v>2589</v>
      </c>
      <c r="C47" s="5" t="s">
        <v>4371</v>
      </c>
      <c r="D47" s="26" t="s">
        <v>4080</v>
      </c>
      <c r="E47" s="17"/>
    </row>
    <row r="48" spans="1:5" ht="15">
      <c r="A48" s="5" t="s">
        <v>4372</v>
      </c>
      <c r="B48" s="5" t="s">
        <v>4373</v>
      </c>
      <c r="C48" s="5" t="s">
        <v>4374</v>
      </c>
      <c r="D48" s="26" t="s">
        <v>4375</v>
      </c>
      <c r="E48" s="17"/>
    </row>
    <row r="49" spans="1:5" ht="15">
      <c r="A49" s="5" t="s">
        <v>4376</v>
      </c>
      <c r="B49" s="5" t="s">
        <v>4377</v>
      </c>
      <c r="C49" s="5" t="s">
        <v>4378</v>
      </c>
      <c r="D49" s="26" t="s">
        <v>2376</v>
      </c>
      <c r="E49" s="17"/>
    </row>
    <row r="50" spans="1:5" ht="15">
      <c r="A50" s="5" t="s">
        <v>4379</v>
      </c>
      <c r="B50" s="5" t="s">
        <v>4380</v>
      </c>
      <c r="C50" s="5" t="s">
        <v>4381</v>
      </c>
      <c r="D50" s="26" t="s">
        <v>4382</v>
      </c>
      <c r="E50" s="17"/>
    </row>
    <row r="51" spans="1:5" ht="15">
      <c r="A51" s="5" t="s">
        <v>4383</v>
      </c>
      <c r="B51" s="5" t="s">
        <v>4384</v>
      </c>
      <c r="C51" s="5" t="s">
        <v>4385</v>
      </c>
      <c r="D51" s="26" t="s">
        <v>4386</v>
      </c>
      <c r="E51" s="17"/>
    </row>
    <row r="52" spans="1:5" ht="15">
      <c r="A52" s="5" t="s">
        <v>4387</v>
      </c>
      <c r="B52" s="5" t="s">
        <v>3041</v>
      </c>
      <c r="C52" s="5" t="s">
        <v>4388</v>
      </c>
      <c r="D52" s="26" t="s">
        <v>4389</v>
      </c>
      <c r="E52" s="17"/>
    </row>
    <row r="53" spans="1:5" ht="15">
      <c r="A53" s="5" t="s">
        <v>4390</v>
      </c>
      <c r="B53" s="5" t="s">
        <v>4391</v>
      </c>
      <c r="C53" s="5" t="s">
        <v>4392</v>
      </c>
      <c r="D53" s="26" t="s">
        <v>4393</v>
      </c>
      <c r="E53" s="17"/>
    </row>
    <row r="54" spans="1:5" ht="15">
      <c r="A54" s="5" t="s">
        <v>4394</v>
      </c>
      <c r="B54" s="5" t="s">
        <v>1970</v>
      </c>
      <c r="C54" s="5" t="s">
        <v>4395</v>
      </c>
      <c r="D54" s="26" t="s">
        <v>4396</v>
      </c>
      <c r="E54" s="17"/>
    </row>
    <row r="55" spans="1:5" ht="15">
      <c r="A55" s="5" t="s">
        <v>4397</v>
      </c>
      <c r="B55" s="5" t="s">
        <v>4398</v>
      </c>
      <c r="C55" s="5" t="s">
        <v>4399</v>
      </c>
      <c r="D55" s="26" t="s">
        <v>4400</v>
      </c>
      <c r="E55" s="17"/>
    </row>
    <row r="56" spans="1:5" ht="15">
      <c r="A56" s="5" t="s">
        <v>1789</v>
      </c>
      <c r="B56" s="5" t="s">
        <v>2931</v>
      </c>
      <c r="C56" s="5" t="s">
        <v>3734</v>
      </c>
      <c r="D56" s="26" t="s">
        <v>4401</v>
      </c>
      <c r="E56" s="17"/>
    </row>
    <row r="57" spans="1:5" ht="15">
      <c r="A57" s="5" t="s">
        <v>4402</v>
      </c>
      <c r="B57" s="5" t="s">
        <v>4403</v>
      </c>
      <c r="C57" s="5" t="s">
        <v>4404</v>
      </c>
      <c r="D57" s="26" t="s">
        <v>4405</v>
      </c>
      <c r="E57" s="17"/>
    </row>
    <row r="58" spans="1:5" ht="15">
      <c r="A58" s="5" t="s">
        <v>2061</v>
      </c>
      <c r="B58" s="5" t="s">
        <v>4406</v>
      </c>
      <c r="C58" s="5" t="s">
        <v>4407</v>
      </c>
      <c r="D58" s="26" t="s">
        <v>4408</v>
      </c>
      <c r="E58" s="17"/>
    </row>
    <row r="59" spans="1:5" ht="15">
      <c r="A59" s="5" t="s">
        <v>4409</v>
      </c>
      <c r="B59" s="5" t="s">
        <v>4410</v>
      </c>
      <c r="C59" s="5" t="s">
        <v>4411</v>
      </c>
      <c r="D59" s="26" t="s">
        <v>4412</v>
      </c>
      <c r="E59" s="17"/>
    </row>
    <row r="60" spans="1:5" ht="15">
      <c r="A60" s="5" t="s">
        <v>4413</v>
      </c>
      <c r="B60" s="5" t="s">
        <v>4414</v>
      </c>
      <c r="C60" s="5" t="s">
        <v>4415</v>
      </c>
      <c r="D60" s="26" t="s">
        <v>4416</v>
      </c>
      <c r="E60" s="17"/>
    </row>
    <row r="61" spans="1:5" ht="15">
      <c r="A61" s="5" t="s">
        <v>4417</v>
      </c>
      <c r="B61" s="5" t="s">
        <v>4189</v>
      </c>
      <c r="C61" s="5" t="s">
        <v>4418</v>
      </c>
      <c r="D61" s="26" t="s">
        <v>810</v>
      </c>
      <c r="E61" s="17"/>
    </row>
    <row r="62" spans="1:5" ht="15">
      <c r="A62" s="5" t="s">
        <v>4419</v>
      </c>
      <c r="B62" s="5" t="s">
        <v>4420</v>
      </c>
      <c r="C62" s="5" t="s">
        <v>4421</v>
      </c>
      <c r="D62" s="26" t="s">
        <v>4422</v>
      </c>
      <c r="E62" s="17"/>
    </row>
    <row r="63" spans="1:5" ht="15">
      <c r="A63" s="5" t="s">
        <v>4423</v>
      </c>
      <c r="B63" s="5" t="s">
        <v>4424</v>
      </c>
      <c r="C63" s="5" t="s">
        <v>4425</v>
      </c>
      <c r="D63" s="26" t="s">
        <v>2600</v>
      </c>
      <c r="E63" s="17"/>
    </row>
    <row r="64" spans="1:5" ht="15">
      <c r="A64" s="5" t="s">
        <v>4426</v>
      </c>
      <c r="B64" s="5" t="s">
        <v>4194</v>
      </c>
      <c r="C64" s="5" t="s">
        <v>4427</v>
      </c>
      <c r="D64" s="26" t="s">
        <v>4428</v>
      </c>
      <c r="E64" s="17"/>
    </row>
    <row r="65" spans="1:5" ht="15">
      <c r="A65" s="5" t="s">
        <v>4429</v>
      </c>
      <c r="B65" s="5" t="s">
        <v>2044</v>
      </c>
      <c r="C65" s="17"/>
      <c r="D65" s="26" t="s">
        <v>4430</v>
      </c>
      <c r="E65" s="17"/>
    </row>
    <row r="66" spans="1:5" ht="15">
      <c r="A66" s="5" t="s">
        <v>4431</v>
      </c>
      <c r="B66" s="5" t="s">
        <v>3098</v>
      </c>
      <c r="C66" s="17"/>
      <c r="D66" s="26" t="s">
        <v>4432</v>
      </c>
      <c r="E66" s="17"/>
    </row>
    <row r="67" spans="1:5" ht="15">
      <c r="A67" s="5" t="s">
        <v>4433</v>
      </c>
      <c r="B67" s="5" t="s">
        <v>4434</v>
      </c>
      <c r="C67" s="17"/>
      <c r="D67" s="26" t="s">
        <v>4435</v>
      </c>
      <c r="E67" s="17"/>
    </row>
    <row r="68" spans="1:5" ht="15">
      <c r="A68" s="5" t="s">
        <v>4436</v>
      </c>
      <c r="B68" s="5" t="s">
        <v>4437</v>
      </c>
      <c r="C68" s="17"/>
      <c r="D68" s="26" t="s">
        <v>4170</v>
      </c>
      <c r="E68" s="17"/>
    </row>
    <row r="69" spans="1:5" ht="15">
      <c r="A69" s="5" t="s">
        <v>4438</v>
      </c>
      <c r="B69" s="5" t="s">
        <v>2921</v>
      </c>
      <c r="C69" s="17"/>
      <c r="D69" s="26" t="s">
        <v>4439</v>
      </c>
      <c r="E69" s="17"/>
    </row>
    <row r="70" spans="1:5" ht="15">
      <c r="A70" s="5" t="s">
        <v>4440</v>
      </c>
      <c r="B70" s="5" t="s">
        <v>4441</v>
      </c>
      <c r="C70" s="17"/>
      <c r="D70" s="26" t="s">
        <v>4442</v>
      </c>
      <c r="E70" s="17"/>
    </row>
    <row r="71" spans="1:5" ht="15">
      <c r="A71" s="5" t="s">
        <v>4443</v>
      </c>
      <c r="B71" s="5" t="s">
        <v>1807</v>
      </c>
      <c r="C71" s="17"/>
      <c r="D71" s="26" t="s">
        <v>4444</v>
      </c>
      <c r="E71" s="17"/>
    </row>
    <row r="72" spans="1:5" ht="15">
      <c r="A72" s="5" t="s">
        <v>2915</v>
      </c>
      <c r="B72" s="5" t="s">
        <v>4445</v>
      </c>
      <c r="C72" s="17"/>
      <c r="D72" s="26" t="s">
        <v>4446</v>
      </c>
      <c r="E72" s="17"/>
    </row>
    <row r="73" spans="1:5" ht="15">
      <c r="A73" s="5" t="s">
        <v>4222</v>
      </c>
      <c r="B73" s="5" t="s">
        <v>2929</v>
      </c>
      <c r="C73" s="17"/>
      <c r="D73" s="26" t="s">
        <v>4447</v>
      </c>
      <c r="E73" s="17"/>
    </row>
    <row r="74" spans="1:5" ht="15">
      <c r="A74" s="5" t="s">
        <v>3070</v>
      </c>
      <c r="B74" s="5" t="s">
        <v>4448</v>
      </c>
      <c r="C74" s="17"/>
      <c r="D74" s="26" t="s">
        <v>1969</v>
      </c>
      <c r="E74" s="17"/>
    </row>
    <row r="75" spans="1:5" ht="15">
      <c r="A75" s="5" t="s">
        <v>4449</v>
      </c>
      <c r="B75" s="5" t="s">
        <v>4450</v>
      </c>
      <c r="C75" s="17"/>
      <c r="D75" s="26" t="s">
        <v>4451</v>
      </c>
      <c r="E75" s="17"/>
    </row>
    <row r="76" spans="1:5" ht="15">
      <c r="A76" s="5" t="s">
        <v>4452</v>
      </c>
      <c r="B76" s="5" t="s">
        <v>4453</v>
      </c>
      <c r="C76" s="17"/>
      <c r="D76" s="26" t="s">
        <v>4454</v>
      </c>
      <c r="E76" s="17"/>
    </row>
    <row r="77" spans="1:5" ht="15">
      <c r="A77" s="5" t="s">
        <v>4455</v>
      </c>
      <c r="B77" s="5" t="s">
        <v>4456</v>
      </c>
      <c r="C77" s="17"/>
      <c r="D77" s="26" t="s">
        <v>4457</v>
      </c>
      <c r="E77" s="17"/>
    </row>
    <row r="78" spans="1:5" ht="15">
      <c r="A78" s="5" t="s">
        <v>4458</v>
      </c>
      <c r="B78" s="5" t="s">
        <v>4459</v>
      </c>
      <c r="C78" s="17"/>
      <c r="D78" s="26" t="s">
        <v>4460</v>
      </c>
      <c r="E78" s="17"/>
    </row>
    <row r="79" spans="1:5" ht="15">
      <c r="A79" s="5" t="s">
        <v>4461</v>
      </c>
      <c r="B79" s="5" t="s">
        <v>4462</v>
      </c>
      <c r="C79" s="17"/>
      <c r="D79" s="26" t="s">
        <v>4463</v>
      </c>
      <c r="E79" s="17"/>
    </row>
    <row r="80" spans="1:5" ht="15">
      <c r="A80" s="5" t="s">
        <v>4464</v>
      </c>
      <c r="B80" s="5" t="s">
        <v>4465</v>
      </c>
      <c r="C80" s="17"/>
      <c r="D80" s="26" t="s">
        <v>3861</v>
      </c>
      <c r="E80" s="17"/>
    </row>
    <row r="81" spans="1:5" ht="15">
      <c r="A81" s="5" t="s">
        <v>4466</v>
      </c>
      <c r="B81" s="5" t="s">
        <v>4467</v>
      </c>
      <c r="C81" s="17"/>
      <c r="D81" s="26" t="s">
        <v>4468</v>
      </c>
      <c r="E81" s="17"/>
    </row>
    <row r="82" spans="1:5" ht="15">
      <c r="A82" s="5" t="s">
        <v>4469</v>
      </c>
      <c r="B82" s="17"/>
      <c r="D82" s="26" t="s">
        <v>2002</v>
      </c>
      <c r="E82" s="17"/>
    </row>
    <row r="83" spans="1:5" ht="15">
      <c r="A83" s="17"/>
      <c r="B83" s="17"/>
      <c r="D83" s="26" t="s">
        <v>4470</v>
      </c>
      <c r="E83" s="17"/>
    </row>
    <row r="84" spans="1:4" ht="15">
      <c r="A84" s="17"/>
      <c r="B84" s="17"/>
      <c r="D84" s="26" t="s">
        <v>3312</v>
      </c>
    </row>
    <row r="85" spans="1:4" ht="15">
      <c r="A85" s="17"/>
      <c r="B85" s="17"/>
      <c r="D85" s="26" t="s">
        <v>4471</v>
      </c>
    </row>
    <row r="86" spans="1:4" ht="15">
      <c r="A86" s="17"/>
      <c r="B86" s="17"/>
      <c r="D86" s="26" t="s">
        <v>3884</v>
      </c>
    </row>
    <row r="87" spans="1:4" ht="15">
      <c r="A87" s="17"/>
      <c r="B87" s="17"/>
      <c r="D87" s="26" t="s">
        <v>4472</v>
      </c>
    </row>
    <row r="88" spans="1:4" ht="15">
      <c r="A88" s="17"/>
      <c r="B88" s="17"/>
      <c r="D88" s="26" t="s">
        <v>4473</v>
      </c>
    </row>
    <row r="89" spans="1:4" ht="15">
      <c r="A89" s="17"/>
      <c r="B89" s="17"/>
      <c r="D89" s="26" t="s">
        <v>4474</v>
      </c>
    </row>
    <row r="90" spans="1:4" ht="15">
      <c r="A90" s="17"/>
      <c r="B90" s="17"/>
      <c r="D90" s="26" t="s">
        <v>4475</v>
      </c>
    </row>
    <row r="91" spans="1:4" ht="15">
      <c r="A91" s="17"/>
      <c r="B91" s="17"/>
      <c r="D91" s="26" t="s">
        <v>4476</v>
      </c>
    </row>
    <row r="92" spans="1:4" ht="15">
      <c r="A92" s="17"/>
      <c r="B92" s="17"/>
      <c r="D92" s="26" t="s">
        <v>4477</v>
      </c>
    </row>
    <row r="93" spans="1:2" ht="15">
      <c r="A93" s="17"/>
      <c r="B93" s="17"/>
    </row>
    <row r="94" spans="1:2" ht="15">
      <c r="A94" s="17"/>
      <c r="B94" s="17"/>
    </row>
    <row r="95" spans="1:2" ht="15">
      <c r="A95" s="17"/>
      <c r="B95" s="17"/>
    </row>
    <row r="96" spans="1:2" ht="15">
      <c r="A96" s="17"/>
      <c r="B96" s="17"/>
    </row>
    <row r="97" spans="1:2" ht="15">
      <c r="A97" s="17"/>
      <c r="B97" s="17"/>
    </row>
    <row r="98" spans="1:2" ht="15">
      <c r="A98" s="17"/>
      <c r="B98" s="17"/>
    </row>
    <row r="99" spans="1:2" ht="15">
      <c r="A99" s="17"/>
      <c r="B99" s="17"/>
    </row>
    <row r="100" spans="1:2" ht="15">
      <c r="A100" s="17"/>
      <c r="B100" s="17"/>
    </row>
    <row r="101" spans="1:2" ht="15">
      <c r="A101" s="17"/>
      <c r="B101" s="17"/>
    </row>
    <row r="102" spans="1:2" ht="15">
      <c r="A102" s="17"/>
      <c r="B102" s="17"/>
    </row>
    <row r="103" spans="1:2" ht="15">
      <c r="A103" s="17"/>
      <c r="B103" s="17"/>
    </row>
    <row r="104" spans="1:2" ht="15">
      <c r="A104" s="17"/>
      <c r="B104" s="17"/>
    </row>
    <row r="105" spans="1:2" ht="15">
      <c r="A105" s="17"/>
      <c r="B105" s="17"/>
    </row>
    <row r="106" spans="1:2" ht="15">
      <c r="A106" s="17"/>
      <c r="B106" s="17"/>
    </row>
    <row r="107" spans="1:2" ht="15">
      <c r="A107" s="17"/>
      <c r="B107" s="17"/>
    </row>
    <row r="108" ht="15">
      <c r="B108" s="17"/>
    </row>
    <row r="109" ht="15">
      <c r="B109" s="17"/>
    </row>
    <row r="110" ht="15">
      <c r="B110" s="17"/>
    </row>
    <row r="111" ht="15">
      <c r="B111" s="17"/>
    </row>
    <row r="112" ht="15">
      <c r="B112" s="17"/>
    </row>
    <row r="113" ht="15">
      <c r="B113" s="17"/>
    </row>
    <row r="114" ht="15">
      <c r="B114" s="17"/>
    </row>
  </sheetData>
  <sheetProtection sheet="1" objects="1" scenarios="1"/>
  <printOptions/>
  <pageMargins left="0.7" right="0.7" top="0.787401575" bottom="0.7874015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D177"/>
  <sheetViews>
    <sheetView zoomScale="90" zoomScaleNormal="90"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5" customHeight="1"/>
  <cols>
    <col min="1" max="1" width="68.421875" style="185" customWidth="1"/>
    <col min="2" max="2" width="4.57421875" style="0" customWidth="1"/>
    <col min="3" max="3" width="90.00390625" style="180" customWidth="1"/>
    <col min="4" max="4" width="114.140625" style="188" customWidth="1"/>
    <col min="5" max="16384" width="9.140625" style="180" customWidth="1"/>
  </cols>
  <sheetData>
    <row r="1" spans="1:4" s="176" customFormat="1" ht="21">
      <c r="A1" s="173" t="s">
        <v>6194</v>
      </c>
      <c r="B1"/>
      <c r="C1" s="174" t="s">
        <v>6379</v>
      </c>
      <c r="D1" s="175" t="s">
        <v>6380</v>
      </c>
    </row>
    <row r="2" spans="1:4" ht="15">
      <c r="A2" s="177" t="s">
        <v>6106</v>
      </c>
      <c r="C2" s="178" t="s">
        <v>319</v>
      </c>
      <c r="D2" s="179"/>
    </row>
    <row r="3" spans="1:4" ht="15">
      <c r="A3" s="177" t="s">
        <v>6107</v>
      </c>
      <c r="C3" s="181" t="s">
        <v>320</v>
      </c>
      <c r="D3" s="179"/>
    </row>
    <row r="4" spans="1:4" ht="15">
      <c r="A4" s="177" t="s">
        <v>6108</v>
      </c>
      <c r="C4" s="182" t="s">
        <v>321</v>
      </c>
      <c r="D4" s="183" t="s">
        <v>6381</v>
      </c>
    </row>
    <row r="5" spans="1:4" ht="15">
      <c r="A5" s="177" t="s">
        <v>6109</v>
      </c>
      <c r="C5" s="182" t="s">
        <v>322</v>
      </c>
      <c r="D5" s="183" t="s">
        <v>6382</v>
      </c>
    </row>
    <row r="6" spans="1:4" ht="15">
      <c r="A6" s="177" t="s">
        <v>6110</v>
      </c>
      <c r="C6" s="178" t="s">
        <v>323</v>
      </c>
      <c r="D6" s="179"/>
    </row>
    <row r="7" spans="1:4" ht="30">
      <c r="A7" s="177" t="s">
        <v>6111</v>
      </c>
      <c r="C7" s="182" t="s">
        <v>324</v>
      </c>
      <c r="D7" s="183" t="s">
        <v>6383</v>
      </c>
    </row>
    <row r="8" spans="1:4" ht="30">
      <c r="A8" s="177" t="s">
        <v>6112</v>
      </c>
      <c r="C8" s="182" t="s">
        <v>325</v>
      </c>
      <c r="D8" s="183" t="s">
        <v>6384</v>
      </c>
    </row>
    <row r="9" spans="1:4" ht="15">
      <c r="A9" s="177" t="s">
        <v>6113</v>
      </c>
      <c r="C9" s="178" t="s">
        <v>326</v>
      </c>
      <c r="D9" s="179"/>
    </row>
    <row r="10" spans="1:4" ht="30">
      <c r="A10" s="177" t="s">
        <v>6114</v>
      </c>
      <c r="C10" s="182" t="s">
        <v>327</v>
      </c>
      <c r="D10" s="183" t="s">
        <v>6385</v>
      </c>
    </row>
    <row r="11" spans="1:4" ht="15">
      <c r="A11" s="177" t="s">
        <v>6115</v>
      </c>
      <c r="C11" s="182" t="s">
        <v>328</v>
      </c>
      <c r="D11" s="183" t="s">
        <v>6386</v>
      </c>
    </row>
    <row r="12" spans="1:4" ht="15">
      <c r="A12" s="177" t="s">
        <v>6116</v>
      </c>
      <c r="C12" s="182" t="s">
        <v>329</v>
      </c>
      <c r="D12" s="183" t="s">
        <v>6387</v>
      </c>
    </row>
    <row r="13" spans="1:4" ht="30">
      <c r="A13" s="177" t="s">
        <v>6117</v>
      </c>
      <c r="C13" s="182" t="s">
        <v>330</v>
      </c>
      <c r="D13" s="183" t="s">
        <v>6388</v>
      </c>
    </row>
    <row r="14" spans="1:4" ht="15">
      <c r="A14" s="177" t="s">
        <v>6118</v>
      </c>
      <c r="C14" s="178" t="s">
        <v>331</v>
      </c>
      <c r="D14" s="179"/>
    </row>
    <row r="15" spans="1:4" ht="15">
      <c r="A15" s="177" t="s">
        <v>6119</v>
      </c>
      <c r="C15" s="182" t="s">
        <v>332</v>
      </c>
      <c r="D15" s="183" t="s">
        <v>6389</v>
      </c>
    </row>
    <row r="16" spans="1:4" ht="15">
      <c r="A16" s="177" t="s">
        <v>6120</v>
      </c>
      <c r="C16" s="182" t="s">
        <v>333</v>
      </c>
      <c r="D16" s="183" t="s">
        <v>6390</v>
      </c>
    </row>
    <row r="17" spans="1:4" ht="30">
      <c r="A17" s="177" t="s">
        <v>6121</v>
      </c>
      <c r="C17" s="182" t="s">
        <v>334</v>
      </c>
      <c r="D17" s="183" t="s">
        <v>6391</v>
      </c>
    </row>
    <row r="18" spans="1:4" ht="15">
      <c r="A18" s="177" t="s">
        <v>6122</v>
      </c>
      <c r="C18" s="178" t="s">
        <v>335</v>
      </c>
      <c r="D18" s="179"/>
    </row>
    <row r="19" spans="1:4" ht="15">
      <c r="A19" s="177" t="s">
        <v>6123</v>
      </c>
      <c r="C19" s="178" t="s">
        <v>336</v>
      </c>
      <c r="D19" s="179"/>
    </row>
    <row r="20" spans="1:4" ht="30">
      <c r="A20" s="177" t="s">
        <v>6124</v>
      </c>
      <c r="C20" s="182" t="s">
        <v>337</v>
      </c>
      <c r="D20" s="183" t="s">
        <v>6392</v>
      </c>
    </row>
    <row r="21" spans="1:4" ht="15">
      <c r="A21" s="177" t="s">
        <v>6125</v>
      </c>
      <c r="C21" s="182" t="s">
        <v>338</v>
      </c>
      <c r="D21" s="183" t="s">
        <v>6393</v>
      </c>
    </row>
    <row r="22" spans="1:4" ht="30">
      <c r="A22" s="177" t="s">
        <v>6126</v>
      </c>
      <c r="C22" s="182" t="s">
        <v>339</v>
      </c>
      <c r="D22" s="183" t="s">
        <v>6394</v>
      </c>
    </row>
    <row r="23" spans="1:4" ht="45">
      <c r="A23" s="177" t="s">
        <v>6127</v>
      </c>
      <c r="C23" s="182" t="s">
        <v>340</v>
      </c>
      <c r="D23" s="183" t="s">
        <v>6395</v>
      </c>
    </row>
    <row r="24" spans="1:4" ht="45">
      <c r="A24" s="177" t="s">
        <v>6128</v>
      </c>
      <c r="C24" s="182" t="s">
        <v>341</v>
      </c>
      <c r="D24" s="183" t="s">
        <v>6396</v>
      </c>
    </row>
    <row r="25" spans="1:4" ht="30">
      <c r="A25" s="177" t="s">
        <v>6129</v>
      </c>
      <c r="C25" s="182" t="s">
        <v>342</v>
      </c>
      <c r="D25" s="183" t="s">
        <v>6397</v>
      </c>
    </row>
    <row r="26" spans="1:4" ht="15">
      <c r="A26" s="177" t="s">
        <v>6130</v>
      </c>
      <c r="C26" s="178" t="s">
        <v>343</v>
      </c>
      <c r="D26" s="179"/>
    </row>
    <row r="27" spans="1:4" ht="30">
      <c r="A27" s="177" t="s">
        <v>6131</v>
      </c>
      <c r="C27" s="182" t="s">
        <v>344</v>
      </c>
      <c r="D27" s="183" t="s">
        <v>6398</v>
      </c>
    </row>
    <row r="28" spans="1:4" ht="30">
      <c r="A28" s="177" t="s">
        <v>6132</v>
      </c>
      <c r="C28" s="182" t="s">
        <v>345</v>
      </c>
      <c r="D28" s="183" t="s">
        <v>6399</v>
      </c>
    </row>
    <row r="29" spans="1:4" ht="15">
      <c r="A29" s="177" t="s">
        <v>6133</v>
      </c>
      <c r="C29" s="182" t="s">
        <v>346</v>
      </c>
      <c r="D29" s="183" t="s">
        <v>6400</v>
      </c>
    </row>
    <row r="30" spans="1:4" ht="15">
      <c r="A30" s="177" t="s">
        <v>6134</v>
      </c>
      <c r="C30" s="182" t="s">
        <v>347</v>
      </c>
      <c r="D30" s="179"/>
    </row>
    <row r="31" spans="1:4" ht="15">
      <c r="A31" s="177" t="s">
        <v>6135</v>
      </c>
      <c r="C31" s="182" t="s">
        <v>348</v>
      </c>
      <c r="D31" s="179"/>
    </row>
    <row r="32" spans="1:4" ht="30">
      <c r="A32" s="177" t="s">
        <v>6136</v>
      </c>
      <c r="C32" s="182" t="s">
        <v>349</v>
      </c>
      <c r="D32" s="183" t="s">
        <v>6401</v>
      </c>
    </row>
    <row r="33" spans="1:4" ht="15">
      <c r="A33" s="177" t="s">
        <v>6137</v>
      </c>
      <c r="C33" s="178" t="s">
        <v>350</v>
      </c>
      <c r="D33" s="179"/>
    </row>
    <row r="34" spans="1:4" ht="45">
      <c r="A34" s="177" t="s">
        <v>6138</v>
      </c>
      <c r="C34" s="182" t="s">
        <v>351</v>
      </c>
      <c r="D34" s="183" t="s">
        <v>6402</v>
      </c>
    </row>
    <row r="35" spans="1:4" ht="15">
      <c r="A35" s="177" t="s">
        <v>6139</v>
      </c>
      <c r="C35" s="182" t="s">
        <v>352</v>
      </c>
      <c r="D35" s="183" t="s">
        <v>6403</v>
      </c>
    </row>
    <row r="36" spans="1:4" ht="30">
      <c r="A36" s="177" t="s">
        <v>6140</v>
      </c>
      <c r="C36" s="182" t="s">
        <v>353</v>
      </c>
      <c r="D36" s="183" t="s">
        <v>6404</v>
      </c>
    </row>
    <row r="37" spans="1:4" ht="15">
      <c r="A37" s="177" t="s">
        <v>6141</v>
      </c>
      <c r="C37" s="182" t="s">
        <v>354</v>
      </c>
      <c r="D37" s="183" t="s">
        <v>6405</v>
      </c>
    </row>
    <row r="38" spans="1:4" ht="30">
      <c r="A38" s="177" t="s">
        <v>6142</v>
      </c>
      <c r="C38" s="182" t="s">
        <v>355</v>
      </c>
      <c r="D38" s="183" t="s">
        <v>6406</v>
      </c>
    </row>
    <row r="39" spans="1:4" ht="15">
      <c r="A39" s="177" t="s">
        <v>6143</v>
      </c>
      <c r="C39" s="178" t="s">
        <v>356</v>
      </c>
      <c r="D39" s="179"/>
    </row>
    <row r="40" spans="1:4" ht="30">
      <c r="A40" s="177" t="s">
        <v>6144</v>
      </c>
      <c r="C40" s="182" t="s">
        <v>357</v>
      </c>
      <c r="D40" s="183" t="s">
        <v>6407</v>
      </c>
    </row>
    <row r="41" spans="1:4" ht="45">
      <c r="A41" s="177" t="s">
        <v>6145</v>
      </c>
      <c r="C41" s="182" t="s">
        <v>358</v>
      </c>
      <c r="D41" s="183" t="s">
        <v>6408</v>
      </c>
    </row>
    <row r="42" spans="1:4" ht="30">
      <c r="A42" s="177" t="s">
        <v>6146</v>
      </c>
      <c r="C42" s="182" t="s">
        <v>359</v>
      </c>
      <c r="D42" s="183" t="s">
        <v>6409</v>
      </c>
    </row>
    <row r="43" spans="1:4" ht="15">
      <c r="A43" s="177" t="s">
        <v>6147</v>
      </c>
      <c r="C43" s="178" t="s">
        <v>360</v>
      </c>
      <c r="D43" s="179"/>
    </row>
    <row r="44" spans="1:4" ht="15">
      <c r="A44" s="177" t="s">
        <v>6148</v>
      </c>
      <c r="C44" s="182" t="s">
        <v>361</v>
      </c>
      <c r="D44" s="183" t="s">
        <v>6410</v>
      </c>
    </row>
    <row r="45" spans="1:4" ht="30">
      <c r="A45" s="177" t="s">
        <v>6149</v>
      </c>
      <c r="C45" s="182" t="s">
        <v>362</v>
      </c>
      <c r="D45" s="183" t="s">
        <v>6411</v>
      </c>
    </row>
    <row r="46" spans="1:4" ht="15">
      <c r="A46" s="177" t="s">
        <v>6150</v>
      </c>
      <c r="C46" s="178" t="s">
        <v>363</v>
      </c>
      <c r="D46" s="179"/>
    </row>
    <row r="47" spans="1:4" ht="15">
      <c r="A47" s="177" t="s">
        <v>6151</v>
      </c>
      <c r="C47" s="182" t="s">
        <v>364</v>
      </c>
      <c r="D47" s="183" t="s">
        <v>6412</v>
      </c>
    </row>
    <row r="48" spans="1:4" ht="30">
      <c r="A48" s="177" t="s">
        <v>6152</v>
      </c>
      <c r="C48" s="182" t="s">
        <v>365</v>
      </c>
      <c r="D48" s="183" t="s">
        <v>6413</v>
      </c>
    </row>
    <row r="49" spans="1:4" ht="45">
      <c r="A49" s="177" t="s">
        <v>6153</v>
      </c>
      <c r="C49" s="182" t="s">
        <v>366</v>
      </c>
      <c r="D49" s="183" t="s">
        <v>6414</v>
      </c>
    </row>
    <row r="50" spans="1:4" ht="15">
      <c r="A50" s="177" t="s">
        <v>6154</v>
      </c>
      <c r="C50" s="182" t="s">
        <v>367</v>
      </c>
      <c r="D50" s="183" t="s">
        <v>6415</v>
      </c>
    </row>
    <row r="51" spans="1:4" ht="30">
      <c r="A51" s="177" t="s">
        <v>6155</v>
      </c>
      <c r="C51" s="182" t="s">
        <v>368</v>
      </c>
      <c r="D51" s="183" t="s">
        <v>6416</v>
      </c>
    </row>
    <row r="52" spans="1:4" ht="15">
      <c r="A52" s="177" t="s">
        <v>6156</v>
      </c>
      <c r="C52" s="178" t="s">
        <v>369</v>
      </c>
      <c r="D52" s="179"/>
    </row>
    <row r="53" spans="1:4" ht="15">
      <c r="A53" s="177" t="s">
        <v>6157</v>
      </c>
      <c r="C53" s="178" t="s">
        <v>370</v>
      </c>
      <c r="D53" s="179"/>
    </row>
    <row r="54" spans="1:4" ht="60">
      <c r="A54" s="177" t="s">
        <v>6158</v>
      </c>
      <c r="C54" s="182" t="s">
        <v>371</v>
      </c>
      <c r="D54" s="183" t="s">
        <v>6417</v>
      </c>
    </row>
    <row r="55" spans="1:4" ht="30">
      <c r="A55" s="177" t="s">
        <v>6159</v>
      </c>
      <c r="C55" s="182" t="s">
        <v>372</v>
      </c>
      <c r="D55" s="183" t="s">
        <v>6418</v>
      </c>
    </row>
    <row r="56" spans="1:4" ht="45">
      <c r="A56" s="177" t="s">
        <v>6160</v>
      </c>
      <c r="C56" s="182" t="s">
        <v>373</v>
      </c>
      <c r="D56" s="183" t="s">
        <v>6419</v>
      </c>
    </row>
    <row r="57" spans="1:4" ht="30">
      <c r="A57" s="177" t="s">
        <v>6161</v>
      </c>
      <c r="C57" s="182" t="s">
        <v>374</v>
      </c>
      <c r="D57" s="183" t="s">
        <v>6420</v>
      </c>
    </row>
    <row r="58" spans="1:4" ht="15">
      <c r="A58" s="177" t="s">
        <v>6162</v>
      </c>
      <c r="C58" s="182" t="s">
        <v>375</v>
      </c>
      <c r="D58" s="183" t="s">
        <v>6421</v>
      </c>
    </row>
    <row r="59" spans="1:4" ht="15">
      <c r="A59" s="177" t="s">
        <v>6163</v>
      </c>
      <c r="C59" s="178" t="s">
        <v>376</v>
      </c>
      <c r="D59" s="179"/>
    </row>
    <row r="60" spans="1:4" ht="30">
      <c r="A60" s="177" t="s">
        <v>6164</v>
      </c>
      <c r="C60" s="182" t="s">
        <v>377</v>
      </c>
      <c r="D60" s="183" t="s">
        <v>6422</v>
      </c>
    </row>
    <row r="61" spans="1:4" ht="15">
      <c r="A61" s="177" t="s">
        <v>6165</v>
      </c>
      <c r="C61" s="182" t="s">
        <v>378</v>
      </c>
      <c r="D61" s="183" t="s">
        <v>6423</v>
      </c>
    </row>
    <row r="62" spans="1:4" ht="15">
      <c r="A62" s="177" t="s">
        <v>6166</v>
      </c>
      <c r="C62" s="182" t="s">
        <v>379</v>
      </c>
      <c r="D62" s="179"/>
    </row>
    <row r="63" spans="1:4" ht="15">
      <c r="A63" s="177" t="s">
        <v>6167</v>
      </c>
      <c r="C63" s="182" t="s">
        <v>380</v>
      </c>
      <c r="D63" s="179"/>
    </row>
    <row r="64" spans="1:4" ht="30">
      <c r="A64" s="177" t="s">
        <v>6168</v>
      </c>
      <c r="C64" s="182" t="s">
        <v>381</v>
      </c>
      <c r="D64" s="183" t="s">
        <v>6424</v>
      </c>
    </row>
    <row r="65" spans="1:4" ht="15">
      <c r="A65" s="177" t="s">
        <v>6169</v>
      </c>
      <c r="C65" s="178" t="s">
        <v>382</v>
      </c>
      <c r="D65" s="179"/>
    </row>
    <row r="66" spans="1:4" ht="45">
      <c r="A66" s="177" t="s">
        <v>6170</v>
      </c>
      <c r="C66" s="182" t="s">
        <v>383</v>
      </c>
      <c r="D66" s="183" t="s">
        <v>6425</v>
      </c>
    </row>
    <row r="67" spans="1:4" ht="15">
      <c r="A67" s="177" t="s">
        <v>6171</v>
      </c>
      <c r="C67" s="182" t="s">
        <v>384</v>
      </c>
      <c r="D67" s="183" t="s">
        <v>6426</v>
      </c>
    </row>
    <row r="68" spans="1:4" ht="30">
      <c r="A68" s="177" t="s">
        <v>6172</v>
      </c>
      <c r="C68" s="182" t="s">
        <v>6523</v>
      </c>
      <c r="D68" s="183" t="s">
        <v>6525</v>
      </c>
    </row>
    <row r="69" spans="1:4" ht="45">
      <c r="A69" s="177" t="s">
        <v>6173</v>
      </c>
      <c r="C69" s="182" t="s">
        <v>385</v>
      </c>
      <c r="D69" s="183" t="s">
        <v>6427</v>
      </c>
    </row>
    <row r="70" spans="1:4" ht="30">
      <c r="A70" s="177" t="s">
        <v>6174</v>
      </c>
      <c r="C70" s="182" t="s">
        <v>386</v>
      </c>
      <c r="D70" s="183" t="s">
        <v>6428</v>
      </c>
    </row>
    <row r="71" spans="1:4" ht="15">
      <c r="A71" s="177" t="s">
        <v>6175</v>
      </c>
      <c r="C71" s="178" t="s">
        <v>387</v>
      </c>
      <c r="D71" s="179"/>
    </row>
    <row r="72" spans="1:4" ht="30">
      <c r="A72" s="177" t="s">
        <v>6176</v>
      </c>
      <c r="C72" s="182" t="s">
        <v>388</v>
      </c>
      <c r="D72" s="183" t="s">
        <v>6429</v>
      </c>
    </row>
    <row r="73" spans="1:4" ht="30">
      <c r="A73" s="177" t="s">
        <v>6177</v>
      </c>
      <c r="C73" s="182" t="s">
        <v>389</v>
      </c>
      <c r="D73" s="183" t="s">
        <v>6430</v>
      </c>
    </row>
    <row r="74" spans="1:4" ht="30">
      <c r="A74" s="177" t="s">
        <v>6178</v>
      </c>
      <c r="C74" s="182" t="s">
        <v>390</v>
      </c>
      <c r="D74" s="183" t="s">
        <v>6431</v>
      </c>
    </row>
    <row r="75" spans="1:4" ht="15">
      <c r="A75" s="177" t="s">
        <v>6179</v>
      </c>
      <c r="C75" s="178" t="s">
        <v>6291</v>
      </c>
      <c r="D75" s="179"/>
    </row>
    <row r="76" spans="1:4" ht="30">
      <c r="A76" s="177" t="s">
        <v>6180</v>
      </c>
      <c r="C76" s="182" t="s">
        <v>391</v>
      </c>
      <c r="D76" s="183" t="s">
        <v>6432</v>
      </c>
    </row>
    <row r="77" spans="1:4" ht="45">
      <c r="A77" s="177" t="s">
        <v>6181</v>
      </c>
      <c r="C77" s="182" t="s">
        <v>392</v>
      </c>
      <c r="D77" s="183" t="s">
        <v>6433</v>
      </c>
    </row>
    <row r="78" spans="1:4" ht="15">
      <c r="A78" s="177" t="s">
        <v>6182</v>
      </c>
      <c r="C78" s="178" t="s">
        <v>393</v>
      </c>
      <c r="D78" s="179"/>
    </row>
    <row r="79" spans="1:4" ht="15">
      <c r="A79" s="177" t="s">
        <v>6183</v>
      </c>
      <c r="C79" s="178" t="s">
        <v>394</v>
      </c>
      <c r="D79" s="179"/>
    </row>
    <row r="80" spans="1:4" ht="15">
      <c r="A80" s="177" t="s">
        <v>6184</v>
      </c>
      <c r="C80" s="182" t="s">
        <v>395</v>
      </c>
      <c r="D80" s="179"/>
    </row>
    <row r="81" spans="1:4" ht="15">
      <c r="A81" s="177" t="s">
        <v>6185</v>
      </c>
      <c r="C81" s="182" t="s">
        <v>396</v>
      </c>
      <c r="D81" s="179"/>
    </row>
    <row r="82" spans="1:4" ht="15">
      <c r="A82" s="177" t="s">
        <v>6186</v>
      </c>
      <c r="C82" s="182" t="s">
        <v>397</v>
      </c>
      <c r="D82" s="183" t="s">
        <v>6434</v>
      </c>
    </row>
    <row r="83" spans="1:4" ht="15">
      <c r="A83" s="177" t="s">
        <v>6187</v>
      </c>
      <c r="C83" s="178" t="s">
        <v>398</v>
      </c>
      <c r="D83" s="179"/>
    </row>
    <row r="84" spans="1:4" ht="30">
      <c r="A84" s="177" t="s">
        <v>6188</v>
      </c>
      <c r="C84" s="182" t="s">
        <v>399</v>
      </c>
      <c r="D84" s="183" t="s">
        <v>6435</v>
      </c>
    </row>
    <row r="85" spans="1:4" ht="30">
      <c r="A85" s="177" t="s">
        <v>6189</v>
      </c>
      <c r="C85" s="182" t="s">
        <v>400</v>
      </c>
      <c r="D85" s="183" t="s">
        <v>6436</v>
      </c>
    </row>
    <row r="86" spans="1:4" ht="15">
      <c r="A86" s="177" t="s">
        <v>6190</v>
      </c>
      <c r="C86" s="178" t="s">
        <v>401</v>
      </c>
      <c r="D86" s="179"/>
    </row>
    <row r="87" spans="1:4" ht="30">
      <c r="A87" s="177" t="s">
        <v>6191</v>
      </c>
      <c r="C87" s="182" t="s">
        <v>402</v>
      </c>
      <c r="D87" s="183" t="s">
        <v>6437</v>
      </c>
    </row>
    <row r="88" spans="1:4" ht="30">
      <c r="A88" s="177" t="s">
        <v>6192</v>
      </c>
      <c r="C88" s="182" t="s">
        <v>403</v>
      </c>
      <c r="D88" s="183" t="s">
        <v>6438</v>
      </c>
    </row>
    <row r="89" spans="1:4" ht="15.75" thickBot="1">
      <c r="A89" s="184" t="s">
        <v>6193</v>
      </c>
      <c r="C89" s="178" t="s">
        <v>404</v>
      </c>
      <c r="D89" s="179"/>
    </row>
    <row r="90" spans="3:4" ht="45">
      <c r="C90" s="182" t="s">
        <v>405</v>
      </c>
      <c r="D90" s="183" t="s">
        <v>6439</v>
      </c>
    </row>
    <row r="91" spans="3:4" ht="15">
      <c r="C91" s="178" t="s">
        <v>406</v>
      </c>
      <c r="D91" s="179"/>
    </row>
    <row r="92" spans="3:4" ht="15">
      <c r="C92" s="178" t="s">
        <v>407</v>
      </c>
      <c r="D92" s="179"/>
    </row>
    <row r="93" spans="3:4" ht="30">
      <c r="C93" s="182" t="s">
        <v>408</v>
      </c>
      <c r="D93" s="183" t="s">
        <v>6440</v>
      </c>
    </row>
    <row r="94" spans="3:4" ht="15">
      <c r="C94" s="182" t="s">
        <v>409</v>
      </c>
      <c r="D94" s="183" t="s">
        <v>6441</v>
      </c>
    </row>
    <row r="95" spans="3:4" ht="15">
      <c r="C95" s="182" t="s">
        <v>410</v>
      </c>
      <c r="D95" s="183" t="s">
        <v>6442</v>
      </c>
    </row>
    <row r="96" spans="3:4" ht="15">
      <c r="C96" s="182" t="s">
        <v>411</v>
      </c>
      <c r="D96" s="183" t="s">
        <v>6443</v>
      </c>
    </row>
    <row r="97" spans="3:4" ht="30">
      <c r="C97" s="182" t="s">
        <v>412</v>
      </c>
      <c r="D97" s="183" t="s">
        <v>6444</v>
      </c>
    </row>
    <row r="98" spans="3:4" ht="30">
      <c r="C98" s="182" t="s">
        <v>413</v>
      </c>
      <c r="D98" s="183" t="s">
        <v>6445</v>
      </c>
    </row>
    <row r="99" spans="3:4" ht="15">
      <c r="C99" s="178" t="s">
        <v>414</v>
      </c>
      <c r="D99" s="179"/>
    </row>
    <row r="100" spans="3:4" ht="15">
      <c r="C100" s="182" t="s">
        <v>415</v>
      </c>
      <c r="D100" s="183" t="s">
        <v>6446</v>
      </c>
    </row>
    <row r="101" spans="3:4" ht="30">
      <c r="C101" s="182" t="s">
        <v>416</v>
      </c>
      <c r="D101" s="183" t="s">
        <v>6447</v>
      </c>
    </row>
    <row r="102" spans="3:4" ht="30">
      <c r="C102" s="182" t="s">
        <v>417</v>
      </c>
      <c r="D102" s="183" t="s">
        <v>6448</v>
      </c>
    </row>
    <row r="103" spans="3:4" ht="30">
      <c r="C103" s="182" t="s">
        <v>418</v>
      </c>
      <c r="D103" s="183" t="s">
        <v>6449</v>
      </c>
    </row>
    <row r="104" spans="3:4" ht="15">
      <c r="C104" s="178" t="s">
        <v>419</v>
      </c>
      <c r="D104" s="179"/>
    </row>
    <row r="105" spans="3:4" ht="30">
      <c r="C105" s="182" t="s">
        <v>420</v>
      </c>
      <c r="D105" s="183" t="s">
        <v>6450</v>
      </c>
    </row>
    <row r="106" spans="3:4" ht="45">
      <c r="C106" s="182" t="s">
        <v>421</v>
      </c>
      <c r="D106" s="183" t="s">
        <v>6451</v>
      </c>
    </row>
    <row r="107" spans="3:4" ht="15">
      <c r="C107" s="178" t="s">
        <v>422</v>
      </c>
      <c r="D107" s="179"/>
    </row>
    <row r="108" spans="3:4" ht="45">
      <c r="C108" s="182" t="s">
        <v>423</v>
      </c>
      <c r="D108" s="183" t="s">
        <v>6452</v>
      </c>
    </row>
    <row r="109" spans="3:4" ht="15">
      <c r="C109" s="178" t="s">
        <v>424</v>
      </c>
      <c r="D109" s="179"/>
    </row>
    <row r="110" spans="3:4" ht="15">
      <c r="C110" s="178" t="s">
        <v>425</v>
      </c>
      <c r="D110" s="179"/>
    </row>
    <row r="111" spans="3:4" ht="30">
      <c r="C111" s="182" t="s">
        <v>426</v>
      </c>
      <c r="D111" s="183" t="s">
        <v>6453</v>
      </c>
    </row>
    <row r="112" spans="3:4" ht="15">
      <c r="C112" s="182" t="s">
        <v>427</v>
      </c>
      <c r="D112" s="183" t="s">
        <v>6454</v>
      </c>
    </row>
    <row r="113" spans="3:4" ht="15">
      <c r="C113" s="182" t="s">
        <v>428</v>
      </c>
      <c r="D113" s="179"/>
    </row>
    <row r="114" spans="3:4" ht="15">
      <c r="C114" s="178" t="s">
        <v>429</v>
      </c>
      <c r="D114" s="179"/>
    </row>
    <row r="115" spans="3:4" ht="15">
      <c r="C115" s="182" t="s">
        <v>430</v>
      </c>
      <c r="D115" s="183" t="s">
        <v>6455</v>
      </c>
    </row>
    <row r="116" spans="3:4" ht="30">
      <c r="C116" s="182" t="s">
        <v>431</v>
      </c>
      <c r="D116" s="183" t="s">
        <v>6456</v>
      </c>
    </row>
    <row r="117" spans="3:4" ht="15">
      <c r="C117" s="178" t="s">
        <v>6292</v>
      </c>
      <c r="D117" s="179"/>
    </row>
    <row r="118" spans="3:4" ht="15">
      <c r="C118" s="182" t="s">
        <v>432</v>
      </c>
      <c r="D118" s="179"/>
    </row>
    <row r="119" spans="3:4" ht="15">
      <c r="C119" s="182" t="s">
        <v>433</v>
      </c>
      <c r="D119" s="179"/>
    </row>
    <row r="120" spans="3:4" ht="15">
      <c r="C120" s="182" t="s">
        <v>434</v>
      </c>
      <c r="D120" s="179"/>
    </row>
    <row r="121" spans="3:4" ht="15">
      <c r="C121" s="182" t="s">
        <v>435</v>
      </c>
      <c r="D121" s="179"/>
    </row>
    <row r="122" spans="3:4" ht="15">
      <c r="C122" s="178" t="s">
        <v>436</v>
      </c>
      <c r="D122" s="179"/>
    </row>
    <row r="123" spans="3:4" ht="15">
      <c r="C123" s="178" t="s">
        <v>437</v>
      </c>
      <c r="D123" s="179"/>
    </row>
    <row r="124" spans="3:4" ht="45">
      <c r="C124" s="182" t="s">
        <v>438</v>
      </c>
      <c r="D124" s="183" t="s">
        <v>6457</v>
      </c>
    </row>
    <row r="125" spans="3:4" ht="15">
      <c r="C125" s="182" t="s">
        <v>439</v>
      </c>
      <c r="D125" s="183" t="s">
        <v>6458</v>
      </c>
    </row>
    <row r="126" spans="3:4" ht="15">
      <c r="C126" s="182" t="s">
        <v>440</v>
      </c>
      <c r="D126" s="183" t="s">
        <v>6459</v>
      </c>
    </row>
    <row r="127" spans="3:4" ht="15">
      <c r="C127" s="178" t="s">
        <v>441</v>
      </c>
      <c r="D127" s="179"/>
    </row>
    <row r="128" spans="3:4" ht="15">
      <c r="C128" s="182" t="s">
        <v>442</v>
      </c>
      <c r="D128" s="183" t="s">
        <v>6460</v>
      </c>
    </row>
    <row r="129" spans="3:4" ht="30">
      <c r="C129" s="182" t="s">
        <v>443</v>
      </c>
      <c r="D129" s="183" t="s">
        <v>6461</v>
      </c>
    </row>
    <row r="130" spans="3:4" ht="30">
      <c r="C130" s="182" t="s">
        <v>444</v>
      </c>
      <c r="D130" s="183" t="s">
        <v>6462</v>
      </c>
    </row>
    <row r="131" spans="3:4" ht="15">
      <c r="C131" s="178" t="s">
        <v>445</v>
      </c>
      <c r="D131" s="179"/>
    </row>
    <row r="132" spans="3:4" ht="30">
      <c r="C132" s="182" t="s">
        <v>446</v>
      </c>
      <c r="D132" s="183" t="s">
        <v>6463</v>
      </c>
    </row>
    <row r="133" spans="3:4" ht="15">
      <c r="C133" s="182" t="s">
        <v>447</v>
      </c>
      <c r="D133" s="183" t="s">
        <v>6464</v>
      </c>
    </row>
    <row r="134" spans="3:4" ht="15">
      <c r="C134" s="178" t="s">
        <v>448</v>
      </c>
      <c r="D134" s="179"/>
    </row>
    <row r="135" spans="3:4" ht="15">
      <c r="C135" s="182" t="s">
        <v>449</v>
      </c>
      <c r="D135" s="183" t="s">
        <v>6465</v>
      </c>
    </row>
    <row r="136" spans="3:4" ht="15">
      <c r="C136" s="182" t="s">
        <v>450</v>
      </c>
      <c r="D136" s="183" t="s">
        <v>6466</v>
      </c>
    </row>
    <row r="137" spans="3:4" ht="15">
      <c r="C137" s="178" t="s">
        <v>451</v>
      </c>
      <c r="D137" s="179"/>
    </row>
    <row r="138" spans="3:4" ht="30">
      <c r="C138" s="182" t="s">
        <v>452</v>
      </c>
      <c r="D138" s="183" t="s">
        <v>6467</v>
      </c>
    </row>
    <row r="139" spans="3:4" ht="30">
      <c r="C139" s="182" t="s">
        <v>453</v>
      </c>
      <c r="D139" s="183" t="s">
        <v>6468</v>
      </c>
    </row>
    <row r="140" spans="3:4" ht="30">
      <c r="C140" s="182" t="s">
        <v>454</v>
      </c>
      <c r="D140" s="183" t="s">
        <v>6469</v>
      </c>
    </row>
    <row r="141" spans="3:4" ht="15">
      <c r="C141" s="182" t="s">
        <v>455</v>
      </c>
      <c r="D141" s="183" t="s">
        <v>6470</v>
      </c>
    </row>
    <row r="142" spans="3:4" ht="15">
      <c r="C142" s="178" t="s">
        <v>456</v>
      </c>
      <c r="D142" s="179"/>
    </row>
    <row r="143" spans="3:4" ht="15">
      <c r="C143" s="178" t="s">
        <v>6293</v>
      </c>
      <c r="D143" s="179"/>
    </row>
    <row r="144" spans="3:4" ht="30">
      <c r="C144" s="182" t="s">
        <v>457</v>
      </c>
      <c r="D144" s="183" t="s">
        <v>6471</v>
      </c>
    </row>
    <row r="145" spans="3:4" ht="30">
      <c r="C145" s="182" t="s">
        <v>458</v>
      </c>
      <c r="D145" s="183" t="s">
        <v>6472</v>
      </c>
    </row>
    <row r="146" spans="3:4" ht="30">
      <c r="C146" s="182" t="s">
        <v>459</v>
      </c>
      <c r="D146" s="183" t="s">
        <v>6473</v>
      </c>
    </row>
    <row r="147" spans="3:4" ht="15">
      <c r="C147" s="182" t="s">
        <v>460</v>
      </c>
      <c r="D147" s="179"/>
    </row>
    <row r="148" spans="3:4" ht="45">
      <c r="C148" s="182" t="s">
        <v>461</v>
      </c>
      <c r="D148" s="183" t="s">
        <v>6474</v>
      </c>
    </row>
    <row r="149" spans="3:4" ht="30">
      <c r="C149" s="182" t="s">
        <v>462</v>
      </c>
      <c r="D149" s="183" t="s">
        <v>6475</v>
      </c>
    </row>
    <row r="150" spans="3:4" ht="15">
      <c r="C150" s="182" t="s">
        <v>463</v>
      </c>
      <c r="D150" s="179"/>
    </row>
    <row r="151" spans="3:4" ht="45">
      <c r="C151" s="182" t="s">
        <v>464</v>
      </c>
      <c r="D151" s="183" t="s">
        <v>6476</v>
      </c>
    </row>
    <row r="152" spans="3:4" ht="15">
      <c r="C152" s="178" t="s">
        <v>465</v>
      </c>
      <c r="D152" s="179"/>
    </row>
    <row r="153" spans="3:4" ht="30">
      <c r="C153" s="182" t="s">
        <v>466</v>
      </c>
      <c r="D153" s="183" t="s">
        <v>6477</v>
      </c>
    </row>
    <row r="154" spans="3:4" ht="15">
      <c r="C154" s="178" t="s">
        <v>467</v>
      </c>
      <c r="D154" s="179"/>
    </row>
    <row r="155" spans="3:4" ht="30">
      <c r="C155" s="182" t="s">
        <v>468</v>
      </c>
      <c r="D155" s="183" t="s">
        <v>6478</v>
      </c>
    </row>
    <row r="156" spans="3:4" ht="15">
      <c r="C156" s="182" t="s">
        <v>469</v>
      </c>
      <c r="D156" s="183" t="s">
        <v>6479</v>
      </c>
    </row>
    <row r="157" spans="3:4" ht="30">
      <c r="C157" s="182" t="s">
        <v>470</v>
      </c>
      <c r="D157" s="183" t="s">
        <v>6480</v>
      </c>
    </row>
    <row r="158" spans="3:4" ht="30">
      <c r="C158" s="182" t="s">
        <v>471</v>
      </c>
      <c r="D158" s="183" t="s">
        <v>6481</v>
      </c>
    </row>
    <row r="159" spans="3:4" ht="15">
      <c r="C159" s="182" t="s">
        <v>472</v>
      </c>
      <c r="D159" s="183" t="s">
        <v>6482</v>
      </c>
    </row>
    <row r="160" spans="3:4" ht="15">
      <c r="C160" s="178" t="s">
        <v>473</v>
      </c>
      <c r="D160" s="179"/>
    </row>
    <row r="161" spans="3:4" ht="15">
      <c r="C161" s="178" t="s">
        <v>474</v>
      </c>
      <c r="D161" s="179"/>
    </row>
    <row r="162" spans="3:4" ht="30">
      <c r="C162" s="182" t="s">
        <v>475</v>
      </c>
      <c r="D162" s="183" t="s">
        <v>6483</v>
      </c>
    </row>
    <row r="163" spans="3:4" ht="15">
      <c r="C163" s="182" t="s">
        <v>476</v>
      </c>
      <c r="D163" s="183" t="s">
        <v>6484</v>
      </c>
    </row>
    <row r="164" spans="3:4" ht="15">
      <c r="C164" s="178" t="s">
        <v>6294</v>
      </c>
      <c r="D164" s="179"/>
    </row>
    <row r="165" spans="3:4" ht="15">
      <c r="C165" s="182" t="s">
        <v>477</v>
      </c>
      <c r="D165" s="183" t="s">
        <v>6485</v>
      </c>
    </row>
    <row r="166" spans="3:4" ht="15">
      <c r="C166" s="178" t="s">
        <v>478</v>
      </c>
      <c r="D166" s="179"/>
    </row>
    <row r="167" spans="3:4" ht="30">
      <c r="C167" s="182" t="s">
        <v>479</v>
      </c>
      <c r="D167" s="183" t="s">
        <v>6486</v>
      </c>
    </row>
    <row r="168" spans="3:4" ht="15">
      <c r="C168" s="182" t="s">
        <v>480</v>
      </c>
      <c r="D168" s="183" t="s">
        <v>6487</v>
      </c>
    </row>
    <row r="169" spans="3:4" ht="30">
      <c r="C169" s="182" t="s">
        <v>481</v>
      </c>
      <c r="D169" s="183" t="s">
        <v>6488</v>
      </c>
    </row>
    <row r="170" spans="3:4" ht="15">
      <c r="C170" s="178" t="s">
        <v>482</v>
      </c>
      <c r="D170" s="179"/>
    </row>
    <row r="171" spans="3:4" ht="15">
      <c r="C171" s="182" t="s">
        <v>483</v>
      </c>
      <c r="D171" s="183" t="s">
        <v>6489</v>
      </c>
    </row>
    <row r="172" spans="3:4" ht="15">
      <c r="C172" s="178" t="s">
        <v>484</v>
      </c>
      <c r="D172" s="179"/>
    </row>
    <row r="173" spans="3:4" ht="15">
      <c r="C173" s="182" t="s">
        <v>485</v>
      </c>
      <c r="D173" s="179"/>
    </row>
    <row r="174" spans="3:4" ht="15">
      <c r="C174" s="182" t="s">
        <v>486</v>
      </c>
      <c r="D174" s="179"/>
    </row>
    <row r="175" spans="3:4" ht="15">
      <c r="C175" s="178" t="s">
        <v>487</v>
      </c>
      <c r="D175" s="179"/>
    </row>
    <row r="176" spans="3:4" ht="15">
      <c r="C176" s="182" t="s">
        <v>488</v>
      </c>
      <c r="D176" s="242" t="s">
        <v>6490</v>
      </c>
    </row>
    <row r="177" spans="3:4" ht="15" customHeight="1" thickBot="1">
      <c r="C177" s="186" t="s">
        <v>489</v>
      </c>
      <c r="D177" s="187" t="s">
        <v>6491</v>
      </c>
    </row>
  </sheetData>
  <sheetProtection password="D20D" sheet="1"/>
  <autoFilter ref="A1:D176"/>
  <printOptions/>
  <pageMargins left="0.7" right="0.7" top="0.787401575" bottom="0.7874015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1:P2079"/>
  <sheetViews>
    <sheetView zoomScalePageLayoutView="0" workbookViewId="0" topLeftCell="A1">
      <selection activeCell="B20" sqref="B20"/>
    </sheetView>
  </sheetViews>
  <sheetFormatPr defaultColWidth="9.140625" defaultRowHeight="15"/>
  <cols>
    <col min="1" max="1" width="31.140625" style="0" customWidth="1"/>
    <col min="2" max="2" width="35.57421875" style="0" customWidth="1"/>
    <col min="3" max="3" width="22.8515625" style="0" customWidth="1"/>
    <col min="4" max="4" width="43.57421875" style="0" customWidth="1"/>
    <col min="5" max="5" width="28.8515625" style="0" customWidth="1"/>
    <col min="6" max="6" width="17.8515625" style="0" bestFit="1" customWidth="1"/>
    <col min="7" max="7" width="20.00390625" style="0" bestFit="1" customWidth="1"/>
    <col min="8" max="9" width="22.421875" style="0" bestFit="1" customWidth="1"/>
    <col min="10" max="10" width="20.57421875" style="0" bestFit="1" customWidth="1"/>
    <col min="11" max="11" width="30.8515625" style="0" bestFit="1" customWidth="1"/>
    <col min="12" max="12" width="10.7109375" style="0" bestFit="1" customWidth="1"/>
    <col min="13" max="13" width="92.140625" style="0" customWidth="1"/>
    <col min="14" max="14" width="200.421875" style="9" customWidth="1"/>
    <col min="15" max="15" width="16.7109375" style="0" bestFit="1" customWidth="1"/>
    <col min="16" max="16" width="112.421875" style="0" customWidth="1"/>
  </cols>
  <sheetData>
    <row r="1" spans="1:16" ht="15.75" customHeight="1" thickBot="1">
      <c r="A1" s="63" t="s">
        <v>35</v>
      </c>
      <c r="B1" s="62" t="s">
        <v>46</v>
      </c>
      <c r="C1" s="523" t="s">
        <v>6498</v>
      </c>
      <c r="D1" s="523"/>
      <c r="E1" s="523"/>
      <c r="F1" s="35" t="s">
        <v>35</v>
      </c>
      <c r="G1" s="10" t="s">
        <v>38</v>
      </c>
      <c r="H1" s="35" t="s">
        <v>36</v>
      </c>
      <c r="I1" s="10" t="s">
        <v>1046</v>
      </c>
      <c r="J1" s="10" t="s">
        <v>33</v>
      </c>
      <c r="K1" s="35" t="s">
        <v>1047</v>
      </c>
      <c r="L1" s="35" t="s">
        <v>50</v>
      </c>
      <c r="M1" s="1" t="s">
        <v>319</v>
      </c>
      <c r="N1" s="3" t="s">
        <v>6234</v>
      </c>
      <c r="O1" s="72" t="s">
        <v>6242</v>
      </c>
      <c r="P1" s="74" t="s">
        <v>6245</v>
      </c>
    </row>
    <row r="2" spans="1:16" ht="15" customHeight="1" thickBot="1">
      <c r="A2" s="102" t="s">
        <v>89</v>
      </c>
      <c r="B2" s="71">
        <v>2019</v>
      </c>
      <c r="C2" s="523"/>
      <c r="D2" s="523"/>
      <c r="E2" s="523"/>
      <c r="F2" s="46" t="s">
        <v>61</v>
      </c>
      <c r="G2" s="47" t="s">
        <v>60</v>
      </c>
      <c r="H2" s="42" t="s">
        <v>61</v>
      </c>
      <c r="I2" s="11" t="s">
        <v>6326</v>
      </c>
      <c r="J2" s="48" t="s">
        <v>1048</v>
      </c>
      <c r="K2" s="53" t="s">
        <v>6034</v>
      </c>
      <c r="L2" s="53" t="s">
        <v>1049</v>
      </c>
      <c r="M2" s="12" t="s">
        <v>320</v>
      </c>
      <c r="N2" s="3" t="s">
        <v>6234</v>
      </c>
      <c r="O2" s="46" t="s">
        <v>1048</v>
      </c>
      <c r="P2" s="46" t="s">
        <v>1048</v>
      </c>
    </row>
    <row r="3" spans="1:16" ht="15">
      <c r="A3" s="64" t="s">
        <v>38</v>
      </c>
      <c r="B3" s="2" t="s">
        <v>6314</v>
      </c>
      <c r="C3" s="523"/>
      <c r="D3" s="523"/>
      <c r="E3" s="523"/>
      <c r="F3" s="46" t="s">
        <v>88</v>
      </c>
      <c r="G3" s="47" t="s">
        <v>62</v>
      </c>
      <c r="H3" s="42" t="s">
        <v>63</v>
      </c>
      <c r="I3" s="11" t="s">
        <v>6327</v>
      </c>
      <c r="J3" s="1" t="s">
        <v>1050</v>
      </c>
      <c r="K3" s="2" t="s">
        <v>6035</v>
      </c>
      <c r="L3" s="2" t="s">
        <v>1051</v>
      </c>
      <c r="M3" s="1" t="s">
        <v>321</v>
      </c>
      <c r="N3" s="3" t="s">
        <v>6267</v>
      </c>
      <c r="O3" s="46" t="s">
        <v>1050</v>
      </c>
      <c r="P3" s="46" t="s">
        <v>6246</v>
      </c>
    </row>
    <row r="4" spans="1:16" ht="15.75" thickBot="1">
      <c r="A4" s="2" t="str">
        <f>VLOOKUP(A2,F1:H15,2,FALSE)</f>
        <v>Jihomoravský kraj</v>
      </c>
      <c r="B4" s="2">
        <f>B2+1</f>
        <v>2020</v>
      </c>
      <c r="C4" s="523"/>
      <c r="D4" s="523"/>
      <c r="E4" s="523"/>
      <c r="F4" s="46" t="s">
        <v>89</v>
      </c>
      <c r="G4" s="47" t="s">
        <v>64</v>
      </c>
      <c r="H4" s="42" t="s">
        <v>65</v>
      </c>
      <c r="I4" s="11" t="s">
        <v>6328</v>
      </c>
      <c r="J4" s="1" t="s">
        <v>1052</v>
      </c>
      <c r="K4" s="2" t="s">
        <v>6036</v>
      </c>
      <c r="L4" s="2" t="s">
        <v>1053</v>
      </c>
      <c r="M4" s="1" t="s">
        <v>322</v>
      </c>
      <c r="N4" s="3" t="s">
        <v>935</v>
      </c>
      <c r="O4" s="46" t="s">
        <v>1065</v>
      </c>
      <c r="P4" s="46" t="s">
        <v>6247</v>
      </c>
    </row>
    <row r="5" spans="1:16" ht="15.75" thickBot="1">
      <c r="A5" s="2" t="s">
        <v>36</v>
      </c>
      <c r="B5" s="101" t="s">
        <v>6310</v>
      </c>
      <c r="C5" s="523"/>
      <c r="D5" s="523"/>
      <c r="E5" s="523"/>
      <c r="F5" s="46" t="s">
        <v>90</v>
      </c>
      <c r="G5" s="47" t="s">
        <v>66</v>
      </c>
      <c r="H5" s="42" t="s">
        <v>67</v>
      </c>
      <c r="I5" s="11" t="s">
        <v>6329</v>
      </c>
      <c r="J5" s="1" t="s">
        <v>1054</v>
      </c>
      <c r="K5" s="2" t="s">
        <v>6037</v>
      </c>
      <c r="L5" s="2" t="s">
        <v>1055</v>
      </c>
      <c r="M5" s="1" t="s">
        <v>323</v>
      </c>
      <c r="N5" s="3" t="s">
        <v>6234</v>
      </c>
      <c r="O5" s="46" t="s">
        <v>1079</v>
      </c>
      <c r="P5" s="46" t="s">
        <v>6248</v>
      </c>
    </row>
    <row r="6" spans="1:16" ht="15">
      <c r="A6" s="2" t="str">
        <f>VLOOKUP(A2,F1:H15,3,FALSE)</f>
        <v>Jihomoravském kraji</v>
      </c>
      <c r="B6" s="159" t="s">
        <v>6517</v>
      </c>
      <c r="C6" s="523"/>
      <c r="D6" s="523"/>
      <c r="E6" s="523"/>
      <c r="F6" s="46" t="s">
        <v>91</v>
      </c>
      <c r="G6" s="47" t="s">
        <v>68</v>
      </c>
      <c r="H6" s="42" t="s">
        <v>69</v>
      </c>
      <c r="I6" s="11" t="s">
        <v>6330</v>
      </c>
      <c r="J6" s="1" t="s">
        <v>819</v>
      </c>
      <c r="K6" s="2" t="s">
        <v>6038</v>
      </c>
      <c r="L6" s="2" t="s">
        <v>1056</v>
      </c>
      <c r="M6" s="1" t="s">
        <v>324</v>
      </c>
      <c r="N6" s="3" t="s">
        <v>936</v>
      </c>
      <c r="O6" s="46" t="s">
        <v>1085</v>
      </c>
      <c r="P6" s="46" t="s">
        <v>6249</v>
      </c>
    </row>
    <row r="7" spans="1:16" ht="15">
      <c r="A7" s="84">
        <f>IF(OR(AND(F18=TRUE,F20=TRUE),AND(F18=FALSE,F20=FALSE)),"Vyberte jen KoP, nebo jen KrP, ne obojí či nic.","")</f>
      </c>
      <c r="B7" s="160" t="str">
        <f>VLOOKUP(A2,F1:O15,10,FALSE)</f>
        <v>Brno-město</v>
      </c>
      <c r="C7" s="524"/>
      <c r="D7" s="523"/>
      <c r="E7" s="523"/>
      <c r="F7" s="46" t="s">
        <v>34</v>
      </c>
      <c r="G7" s="47" t="s">
        <v>70</v>
      </c>
      <c r="H7" s="42" t="s">
        <v>71</v>
      </c>
      <c r="I7" s="11" t="s">
        <v>6331</v>
      </c>
      <c r="J7" s="1" t="s">
        <v>1057</v>
      </c>
      <c r="K7" s="2" t="s">
        <v>6039</v>
      </c>
      <c r="L7" s="2" t="s">
        <v>1058</v>
      </c>
      <c r="M7" s="1" t="s">
        <v>325</v>
      </c>
      <c r="N7" s="3" t="s">
        <v>6268</v>
      </c>
      <c r="O7" s="46" t="s">
        <v>25</v>
      </c>
      <c r="P7" s="46" t="s">
        <v>6250</v>
      </c>
    </row>
    <row r="8" spans="1:16" ht="15.75" thickBot="1">
      <c r="A8" s="62" t="s">
        <v>37</v>
      </c>
      <c r="B8" s="103" t="s">
        <v>6311</v>
      </c>
      <c r="C8" s="524"/>
      <c r="D8" s="523"/>
      <c r="E8" s="523"/>
      <c r="F8" s="46" t="s">
        <v>92</v>
      </c>
      <c r="G8" s="47" t="s">
        <v>72</v>
      </c>
      <c r="H8" s="42" t="s">
        <v>73</v>
      </c>
      <c r="I8" s="11" t="s">
        <v>6332</v>
      </c>
      <c r="J8" s="1" t="s">
        <v>1059</v>
      </c>
      <c r="K8" s="2" t="s">
        <v>6040</v>
      </c>
      <c r="L8" s="2" t="s">
        <v>1060</v>
      </c>
      <c r="M8" s="1" t="s">
        <v>326</v>
      </c>
      <c r="N8" s="3" t="s">
        <v>6234</v>
      </c>
      <c r="O8" s="46" t="s">
        <v>1097</v>
      </c>
      <c r="P8" s="46" t="s">
        <v>6251</v>
      </c>
    </row>
    <row r="9" spans="1:16" ht="15.75" thickBot="1">
      <c r="A9" s="70" t="s">
        <v>6526</v>
      </c>
      <c r="B9" s="75" t="s">
        <v>6318</v>
      </c>
      <c r="C9" s="523"/>
      <c r="D9" s="523"/>
      <c r="E9" s="523"/>
      <c r="F9" s="46" t="s">
        <v>93</v>
      </c>
      <c r="G9" s="47" t="s">
        <v>74</v>
      </c>
      <c r="H9" s="42" t="s">
        <v>75</v>
      </c>
      <c r="I9" s="11" t="s">
        <v>6333</v>
      </c>
      <c r="J9" s="1" t="s">
        <v>1061</v>
      </c>
      <c r="K9" s="2" t="s">
        <v>6041</v>
      </c>
      <c r="L9" s="2" t="s">
        <v>1062</v>
      </c>
      <c r="M9" s="1" t="s">
        <v>327</v>
      </c>
      <c r="N9" s="3" t="s">
        <v>937</v>
      </c>
      <c r="O9" s="46" t="s">
        <v>1111</v>
      </c>
      <c r="P9" s="46" t="s">
        <v>6252</v>
      </c>
    </row>
    <row r="10" spans="1:16" ht="15.75" thickBot="1">
      <c r="A10" s="63" t="s">
        <v>33</v>
      </c>
      <c r="B10" s="63" t="s">
        <v>30</v>
      </c>
      <c r="C10" s="63" t="s">
        <v>31</v>
      </c>
      <c r="D10" s="63" t="s">
        <v>32</v>
      </c>
      <c r="E10" s="1" t="s">
        <v>50</v>
      </c>
      <c r="F10" s="46" t="s">
        <v>94</v>
      </c>
      <c r="G10" s="47" t="s">
        <v>76</v>
      </c>
      <c r="H10" s="42" t="s">
        <v>77</v>
      </c>
      <c r="I10" s="11" t="s">
        <v>6334</v>
      </c>
      <c r="J10" s="48" t="s">
        <v>1063</v>
      </c>
      <c r="K10" s="54" t="s">
        <v>6042</v>
      </c>
      <c r="L10" s="54" t="s">
        <v>1064</v>
      </c>
      <c r="M10" s="1" t="s">
        <v>328</v>
      </c>
      <c r="N10" s="3" t="s">
        <v>938</v>
      </c>
      <c r="O10" s="46" t="s">
        <v>1115</v>
      </c>
      <c r="P10" s="46" t="s">
        <v>6253</v>
      </c>
    </row>
    <row r="11" spans="1:16" ht="15.75" thickBot="1">
      <c r="A11" s="66" t="s">
        <v>1063</v>
      </c>
      <c r="B11" s="251" t="s">
        <v>6527</v>
      </c>
      <c r="C11" s="163"/>
      <c r="D11" s="164"/>
      <c r="E11" s="61" t="str">
        <f>VLOOKUP(A11,J:L,3,FALSE)</f>
        <v>BK</v>
      </c>
      <c r="F11" s="46" t="s">
        <v>95</v>
      </c>
      <c r="G11" s="47" t="s">
        <v>78</v>
      </c>
      <c r="H11" s="42" t="s">
        <v>79</v>
      </c>
      <c r="I11" s="11" t="s">
        <v>6335</v>
      </c>
      <c r="J11" s="48" t="s">
        <v>1065</v>
      </c>
      <c r="K11" s="54" t="s">
        <v>6043</v>
      </c>
      <c r="L11" s="54" t="s">
        <v>1066</v>
      </c>
      <c r="M11" s="1" t="s">
        <v>329</v>
      </c>
      <c r="N11" s="3" t="s">
        <v>939</v>
      </c>
      <c r="O11" s="46" t="s">
        <v>1125</v>
      </c>
      <c r="P11" s="46" t="s">
        <v>6254</v>
      </c>
    </row>
    <row r="12" spans="1:16" ht="15.75" thickBot="1">
      <c r="A12" s="67" t="s">
        <v>1065</v>
      </c>
      <c r="B12" s="251" t="s">
        <v>6527</v>
      </c>
      <c r="C12" s="165"/>
      <c r="D12" s="166"/>
      <c r="E12" s="61" t="str">
        <f aca="true" t="shared" si="0" ref="E12:E23">VLOOKUP(A12,J$1:L$65536,3,FALSE)</f>
        <v>BM</v>
      </c>
      <c r="F12" s="46" t="s">
        <v>96</v>
      </c>
      <c r="G12" s="47" t="s">
        <v>80</v>
      </c>
      <c r="H12" s="42" t="s">
        <v>81</v>
      </c>
      <c r="I12" s="11" t="s">
        <v>6336</v>
      </c>
      <c r="J12" s="48" t="s">
        <v>1067</v>
      </c>
      <c r="K12" s="54" t="s">
        <v>6044</v>
      </c>
      <c r="L12" s="54" t="s">
        <v>1068</v>
      </c>
      <c r="M12" s="1" t="s">
        <v>330</v>
      </c>
      <c r="N12" s="3" t="s">
        <v>940</v>
      </c>
      <c r="O12" s="46" t="s">
        <v>1136</v>
      </c>
      <c r="P12" s="46" t="s">
        <v>6255</v>
      </c>
    </row>
    <row r="13" spans="1:16" ht="15.75" thickBot="1">
      <c r="A13" s="67" t="s">
        <v>1067</v>
      </c>
      <c r="B13" s="251" t="s">
        <v>6527</v>
      </c>
      <c r="C13" s="165"/>
      <c r="D13" s="166"/>
      <c r="E13" s="61" t="str">
        <f t="shared" si="0"/>
        <v>BI</v>
      </c>
      <c r="F13" s="46" t="s">
        <v>97</v>
      </c>
      <c r="G13" s="47" t="s">
        <v>82</v>
      </c>
      <c r="H13" s="42" t="s">
        <v>83</v>
      </c>
      <c r="I13" s="11" t="s">
        <v>6337</v>
      </c>
      <c r="J13" s="48" t="s">
        <v>1069</v>
      </c>
      <c r="K13" s="54" t="s">
        <v>6045</v>
      </c>
      <c r="L13" s="54" t="s">
        <v>1070</v>
      </c>
      <c r="M13" s="1" t="s">
        <v>331</v>
      </c>
      <c r="N13" s="3" t="s">
        <v>6234</v>
      </c>
      <c r="O13" s="46" t="s">
        <v>1164</v>
      </c>
      <c r="P13" s="46" t="s">
        <v>6520</v>
      </c>
    </row>
    <row r="14" spans="1:16" ht="15.75" thickBot="1">
      <c r="A14" s="73" t="s">
        <v>1069</v>
      </c>
      <c r="B14" s="251" t="s">
        <v>6527</v>
      </c>
      <c r="C14" s="165"/>
      <c r="D14" s="166"/>
      <c r="E14" s="61" t="str">
        <f t="shared" si="0"/>
        <v>BV</v>
      </c>
      <c r="F14" s="46" t="s">
        <v>1179</v>
      </c>
      <c r="G14" s="47" t="s">
        <v>84</v>
      </c>
      <c r="H14" s="42" t="s">
        <v>85</v>
      </c>
      <c r="I14" s="11" t="s">
        <v>6338</v>
      </c>
      <c r="J14" s="48" t="s">
        <v>1071</v>
      </c>
      <c r="K14" s="54" t="s">
        <v>6046</v>
      </c>
      <c r="L14" s="54" t="s">
        <v>1072</v>
      </c>
      <c r="M14" s="1" t="s">
        <v>332</v>
      </c>
      <c r="N14" s="3" t="s">
        <v>941</v>
      </c>
      <c r="O14" s="46" t="s">
        <v>1179</v>
      </c>
      <c r="P14" s="46" t="s">
        <v>6256</v>
      </c>
    </row>
    <row r="15" spans="1:16" ht="15.75" thickBot="1">
      <c r="A15" s="67" t="s">
        <v>1071</v>
      </c>
      <c r="B15" s="251" t="s">
        <v>6527</v>
      </c>
      <c r="C15" s="165"/>
      <c r="D15" s="166"/>
      <c r="E15" s="61" t="str">
        <f t="shared" si="0"/>
        <v>HO</v>
      </c>
      <c r="F15" s="80" t="s">
        <v>99</v>
      </c>
      <c r="G15" s="47" t="s">
        <v>86</v>
      </c>
      <c r="H15" s="42" t="s">
        <v>87</v>
      </c>
      <c r="I15" s="11" t="s">
        <v>6339</v>
      </c>
      <c r="J15" s="48" t="s">
        <v>1073</v>
      </c>
      <c r="K15" s="54" t="s">
        <v>6047</v>
      </c>
      <c r="L15" s="54" t="s">
        <v>1074</v>
      </c>
      <c r="M15" s="1" t="s">
        <v>333</v>
      </c>
      <c r="N15" s="3" t="s">
        <v>942</v>
      </c>
      <c r="O15" s="46" t="s">
        <v>1187</v>
      </c>
      <c r="P15" s="46" t="s">
        <v>6257</v>
      </c>
    </row>
    <row r="16" spans="1:14" ht="15.75" thickBot="1">
      <c r="A16" s="67" t="s">
        <v>1073</v>
      </c>
      <c r="B16" s="251" t="s">
        <v>6527</v>
      </c>
      <c r="C16" s="165"/>
      <c r="D16" s="166"/>
      <c r="E16" s="61" t="str">
        <f t="shared" si="0"/>
        <v>VY</v>
      </c>
      <c r="F16" s="81" t="s">
        <v>6309</v>
      </c>
      <c r="G16" s="490" t="s">
        <v>6502</v>
      </c>
      <c r="H16" s="491"/>
      <c r="I16" s="492"/>
      <c r="J16" s="48" t="s">
        <v>1075</v>
      </c>
      <c r="K16" s="54" t="s">
        <v>6048</v>
      </c>
      <c r="L16" s="54" t="s">
        <v>1076</v>
      </c>
      <c r="M16" s="1" t="s">
        <v>334</v>
      </c>
      <c r="N16" s="3" t="s">
        <v>943</v>
      </c>
    </row>
    <row r="17" spans="1:14" ht="15" customHeight="1">
      <c r="A17" s="67" t="s">
        <v>1075</v>
      </c>
      <c r="B17" s="251" t="s">
        <v>6527</v>
      </c>
      <c r="C17" s="165"/>
      <c r="D17" s="166"/>
      <c r="E17" s="61" t="str">
        <f t="shared" si="0"/>
        <v>ZN</v>
      </c>
      <c r="F17" s="82" t="s">
        <v>6312</v>
      </c>
      <c r="G17" s="250"/>
      <c r="H17" s="250"/>
      <c r="I17" s="202"/>
      <c r="J17" s="59" t="s">
        <v>1077</v>
      </c>
      <c r="K17" s="2" t="s">
        <v>6049</v>
      </c>
      <c r="L17" s="2" t="s">
        <v>1078</v>
      </c>
      <c r="M17" s="1" t="s">
        <v>335</v>
      </c>
      <c r="N17" s="3" t="s">
        <v>6234</v>
      </c>
    </row>
    <row r="18" spans="1:14" ht="15">
      <c r="A18" s="67"/>
      <c r="B18" s="36"/>
      <c r="C18" s="165"/>
      <c r="D18" s="166"/>
      <c r="E18" s="61" t="e">
        <f t="shared" si="0"/>
        <v>#N/A</v>
      </c>
      <c r="F18" s="82" t="b">
        <v>0</v>
      </c>
      <c r="G18" s="250"/>
      <c r="H18" s="250"/>
      <c r="I18" s="202"/>
      <c r="J18" s="59" t="s">
        <v>1079</v>
      </c>
      <c r="K18" s="2" t="s">
        <v>6050</v>
      </c>
      <c r="L18" s="2" t="s">
        <v>1080</v>
      </c>
      <c r="M18" s="1" t="s">
        <v>336</v>
      </c>
      <c r="N18" s="3" t="s">
        <v>6234</v>
      </c>
    </row>
    <row r="19" spans="1:14" ht="15">
      <c r="A19" s="67"/>
      <c r="B19" s="36"/>
      <c r="C19" s="165"/>
      <c r="D19" s="166"/>
      <c r="E19" s="61" t="e">
        <f t="shared" si="0"/>
        <v>#N/A</v>
      </c>
      <c r="F19" s="82" t="s">
        <v>6313</v>
      </c>
      <c r="G19" s="250"/>
      <c r="H19" s="250"/>
      <c r="I19" s="202"/>
      <c r="J19" s="59" t="s">
        <v>1081</v>
      </c>
      <c r="K19" s="2" t="s">
        <v>6051</v>
      </c>
      <c r="L19" s="2" t="s">
        <v>1082</v>
      </c>
      <c r="M19" s="1" t="s">
        <v>337</v>
      </c>
      <c r="N19" s="3" t="s">
        <v>944</v>
      </c>
    </row>
    <row r="20" spans="1:14" ht="15.75" thickBot="1">
      <c r="A20" s="67"/>
      <c r="B20" s="36"/>
      <c r="C20" s="165"/>
      <c r="D20" s="166"/>
      <c r="E20" s="61" t="e">
        <f t="shared" si="0"/>
        <v>#N/A</v>
      </c>
      <c r="F20" s="83" t="b">
        <v>1</v>
      </c>
      <c r="G20" s="250"/>
      <c r="H20" s="250"/>
      <c r="I20" s="202"/>
      <c r="J20" s="86" t="s">
        <v>1083</v>
      </c>
      <c r="K20" s="53" t="s">
        <v>6052</v>
      </c>
      <c r="L20" s="53" t="s">
        <v>1084</v>
      </c>
      <c r="M20" s="1" t="s">
        <v>338</v>
      </c>
      <c r="N20" s="3" t="s">
        <v>945</v>
      </c>
    </row>
    <row r="21" spans="1:14" ht="15">
      <c r="A21" s="67"/>
      <c r="B21" s="36"/>
      <c r="C21" s="165"/>
      <c r="D21" s="166"/>
      <c r="E21" s="61" t="e">
        <f t="shared" si="0"/>
        <v>#N/A</v>
      </c>
      <c r="F21" s="10" t="s">
        <v>6240</v>
      </c>
      <c r="G21" s="250"/>
      <c r="H21" s="250"/>
      <c r="I21" s="202"/>
      <c r="J21" s="86" t="s">
        <v>1085</v>
      </c>
      <c r="K21" s="53" t="s">
        <v>6053</v>
      </c>
      <c r="L21" s="53" t="s">
        <v>1086</v>
      </c>
      <c r="M21" s="1" t="s">
        <v>339</v>
      </c>
      <c r="N21" s="3" t="s">
        <v>946</v>
      </c>
    </row>
    <row r="22" spans="1:14" ht="15">
      <c r="A22" s="67"/>
      <c r="B22" s="36"/>
      <c r="C22" s="165"/>
      <c r="D22" s="166"/>
      <c r="E22" s="61" t="e">
        <f t="shared" si="0"/>
        <v>#N/A</v>
      </c>
      <c r="F22" s="3" t="s">
        <v>6301</v>
      </c>
      <c r="G22" s="250"/>
      <c r="H22" s="250"/>
      <c r="I22" s="202"/>
      <c r="J22" s="86" t="s">
        <v>1087</v>
      </c>
      <c r="K22" s="53" t="s">
        <v>6054</v>
      </c>
      <c r="L22" s="53" t="s">
        <v>1088</v>
      </c>
      <c r="M22" s="1" t="s">
        <v>340</v>
      </c>
      <c r="N22" s="3" t="s">
        <v>6289</v>
      </c>
    </row>
    <row r="23" spans="1:14" ht="15.75" thickBot="1">
      <c r="A23" s="68"/>
      <c r="B23" s="69"/>
      <c r="C23" s="167"/>
      <c r="D23" s="168"/>
      <c r="E23" s="61" t="e">
        <f t="shared" si="0"/>
        <v>#N/A</v>
      </c>
      <c r="F23" s="3" t="s">
        <v>209</v>
      </c>
      <c r="G23" s="250"/>
      <c r="H23" s="250"/>
      <c r="I23" s="202"/>
      <c r="J23" s="86" t="s">
        <v>1089</v>
      </c>
      <c r="K23" s="53" t="s">
        <v>6055</v>
      </c>
      <c r="L23" s="53" t="s">
        <v>1090</v>
      </c>
      <c r="M23" s="1" t="s">
        <v>341</v>
      </c>
      <c r="N23" s="3" t="s">
        <v>947</v>
      </c>
    </row>
    <row r="24" spans="1:14" ht="15.75" thickBot="1">
      <c r="A24" s="496" t="str">
        <f>IF(AND(F18=FALSE,F20=TRUE),"Rozesílá KrP. Vyplňte řádek 11 údaji za okres v sídle kraje a ostatní řádky vymažte.","")</f>
        <v>Rozesílá KrP. Vyplňte řádek 11 údaji za okres v sídle kraje a ostatní řádky vymažte.</v>
      </c>
      <c r="B24" s="496"/>
      <c r="C24" s="496"/>
      <c r="D24" s="497" t="s">
        <v>6204</v>
      </c>
      <c r="E24" s="498"/>
      <c r="F24" s="92" t="s">
        <v>111</v>
      </c>
      <c r="G24" s="250"/>
      <c r="H24" s="250"/>
      <c r="I24" s="202"/>
      <c r="J24" s="86" t="s">
        <v>1091</v>
      </c>
      <c r="K24" s="53" t="s">
        <v>6056</v>
      </c>
      <c r="L24" s="53" t="s">
        <v>1092</v>
      </c>
      <c r="M24" s="1" t="s">
        <v>342</v>
      </c>
      <c r="N24" s="3" t="s">
        <v>948</v>
      </c>
    </row>
    <row r="25" spans="1:14" ht="15">
      <c r="A25" s="493" t="s">
        <v>6340</v>
      </c>
      <c r="B25" s="494"/>
      <c r="C25" s="495"/>
      <c r="D25" s="55" t="s">
        <v>6224</v>
      </c>
      <c r="E25" s="56" t="s">
        <v>6229</v>
      </c>
      <c r="F25" s="92" t="s">
        <v>113</v>
      </c>
      <c r="G25" s="250"/>
      <c r="H25" s="250"/>
      <c r="I25" s="202"/>
      <c r="J25" s="59" t="s">
        <v>25</v>
      </c>
      <c r="K25" s="2" t="s">
        <v>6057</v>
      </c>
      <c r="L25" s="2" t="s">
        <v>39</v>
      </c>
      <c r="M25" s="1" t="s">
        <v>343</v>
      </c>
      <c r="N25" s="3" t="s">
        <v>6234</v>
      </c>
    </row>
    <row r="26" spans="1:14" ht="16.5" customHeight="1">
      <c r="A26" s="91" t="b">
        <f>C26=dotazník!$C$13</f>
        <v>0</v>
      </c>
      <c r="B26" s="43" t="str">
        <f>IF(OR(A26=TRUE,A26=1,LEN(A26)=6),"ANO","NE")</f>
        <v>NE</v>
      </c>
      <c r="C26" s="44" t="s">
        <v>23</v>
      </c>
      <c r="D26" s="55" t="s">
        <v>6225</v>
      </c>
      <c r="E26" s="95" t="s">
        <v>6230</v>
      </c>
      <c r="F26" s="3" t="s">
        <v>115</v>
      </c>
      <c r="G26" s="250"/>
      <c r="H26" s="250"/>
      <c r="I26" s="202"/>
      <c r="J26" s="59" t="s">
        <v>26</v>
      </c>
      <c r="K26" s="2" t="s">
        <v>6058</v>
      </c>
      <c r="L26" s="2" t="s">
        <v>40</v>
      </c>
      <c r="M26" s="1" t="s">
        <v>344</v>
      </c>
      <c r="N26" s="3" t="s">
        <v>949</v>
      </c>
    </row>
    <row r="27" spans="1:14" ht="15">
      <c r="A27" s="91" t="b">
        <f>C27=dotazník!$C$13</f>
        <v>0</v>
      </c>
      <c r="B27" s="43" t="str">
        <f aca="true" t="shared" si="1" ref="B27:B34">IF(OR(A27=TRUE,A27=1,LEN(A27)=6),"ANO","NE")</f>
        <v>NE</v>
      </c>
      <c r="C27" s="44" t="s">
        <v>6347</v>
      </c>
      <c r="D27" s="55" t="s">
        <v>6226</v>
      </c>
      <c r="E27" s="95" t="s">
        <v>6231</v>
      </c>
      <c r="F27" s="3" t="s">
        <v>217</v>
      </c>
      <c r="G27" s="250"/>
      <c r="H27" s="250"/>
      <c r="I27" s="202"/>
      <c r="J27" s="59" t="s">
        <v>27</v>
      </c>
      <c r="K27" s="2" t="s">
        <v>6059</v>
      </c>
      <c r="L27" s="2" t="s">
        <v>41</v>
      </c>
      <c r="M27" s="1" t="s">
        <v>345</v>
      </c>
      <c r="N27" s="3" t="s">
        <v>950</v>
      </c>
    </row>
    <row r="28" spans="1:14" ht="15">
      <c r="A28" s="91" t="b">
        <f>C28=dotazník!$C$13</f>
        <v>0</v>
      </c>
      <c r="B28" s="43" t="str">
        <f t="shared" si="1"/>
        <v>NE</v>
      </c>
      <c r="C28" s="44" t="s">
        <v>24</v>
      </c>
      <c r="D28" s="55" t="s">
        <v>6227</v>
      </c>
      <c r="E28" s="95" t="s">
        <v>6232</v>
      </c>
      <c r="F28" s="3" t="s">
        <v>120</v>
      </c>
      <c r="G28" s="250"/>
      <c r="H28" s="250"/>
      <c r="I28" s="202"/>
      <c r="J28" s="59" t="s">
        <v>28</v>
      </c>
      <c r="K28" s="65" t="s">
        <v>6235</v>
      </c>
      <c r="L28" s="2" t="s">
        <v>42</v>
      </c>
      <c r="M28" s="1" t="s">
        <v>346</v>
      </c>
      <c r="N28" s="3" t="s">
        <v>951</v>
      </c>
    </row>
    <row r="29" spans="1:14" ht="15.75" thickBot="1">
      <c r="A29" s="91" t="b">
        <f>C29=dotazník!$C$13</f>
        <v>0</v>
      </c>
      <c r="B29" s="43" t="str">
        <f t="shared" si="1"/>
        <v>NE</v>
      </c>
      <c r="C29" s="44" t="s">
        <v>6345</v>
      </c>
      <c r="D29" s="55" t="s">
        <v>6228</v>
      </c>
      <c r="E29" s="96" t="s">
        <v>6233</v>
      </c>
      <c r="F29" s="3" t="s">
        <v>125</v>
      </c>
      <c r="G29" s="250"/>
      <c r="H29" s="250"/>
      <c r="I29" s="202"/>
      <c r="J29" s="59" t="s">
        <v>29</v>
      </c>
      <c r="K29" s="65" t="s">
        <v>6236</v>
      </c>
      <c r="L29" s="2" t="s">
        <v>43</v>
      </c>
      <c r="M29" s="1" t="s">
        <v>347</v>
      </c>
      <c r="N29" s="3" t="s">
        <v>952</v>
      </c>
    </row>
    <row r="30" spans="1:14" ht="15">
      <c r="A30" s="91" t="b">
        <f>C30=dotazník!$C$13</f>
        <v>0</v>
      </c>
      <c r="B30" s="43" t="str">
        <f t="shared" si="1"/>
        <v>NE</v>
      </c>
      <c r="C30" s="44" t="s">
        <v>6513</v>
      </c>
      <c r="D30" s="58" t="s">
        <v>58</v>
      </c>
      <c r="E30" s="93"/>
      <c r="F30" s="3" t="s">
        <v>126</v>
      </c>
      <c r="G30" s="250"/>
      <c r="H30" s="250"/>
      <c r="I30" s="202"/>
      <c r="J30" s="86" t="s">
        <v>1093</v>
      </c>
      <c r="K30" s="53" t="s">
        <v>6060</v>
      </c>
      <c r="L30" s="53" t="s">
        <v>1094</v>
      </c>
      <c r="M30" s="1" t="s">
        <v>348</v>
      </c>
      <c r="N30" s="3" t="s">
        <v>953</v>
      </c>
    </row>
    <row r="31" spans="1:14" ht="15.75" thickBot="1">
      <c r="A31" s="91" t="b">
        <f>C31=dotazník!$C$13</f>
        <v>0</v>
      </c>
      <c r="B31" s="43" t="str">
        <f t="shared" si="1"/>
        <v>NE</v>
      </c>
      <c r="C31" s="44" t="s">
        <v>6346</v>
      </c>
      <c r="D31" s="57" t="s">
        <v>59</v>
      </c>
      <c r="E31" s="94"/>
      <c r="F31" s="3" t="s">
        <v>129</v>
      </c>
      <c r="G31" s="250"/>
      <c r="H31" s="250"/>
      <c r="I31" s="202"/>
      <c r="J31" s="86" t="s">
        <v>1095</v>
      </c>
      <c r="K31" s="53" t="s">
        <v>6061</v>
      </c>
      <c r="L31" s="53" t="s">
        <v>1096</v>
      </c>
      <c r="M31" s="1" t="s">
        <v>349</v>
      </c>
      <c r="N31" s="3" t="s">
        <v>954</v>
      </c>
    </row>
    <row r="32" spans="1:14" ht="15.75" thickBot="1">
      <c r="A32" s="500" t="s">
        <v>6200</v>
      </c>
      <c r="B32" s="501"/>
      <c r="C32" s="60" t="str">
        <f>IF(COUNTIF(B26:B31,"ANO")=1,VLOOKUP("ANO",B26:C31,2,FALSE),"Nevyplněno")</f>
        <v>Nevyplněno</v>
      </c>
      <c r="D32" s="485" t="s">
        <v>6315</v>
      </c>
      <c r="E32" s="486"/>
      <c r="F32" s="3" t="s">
        <v>131</v>
      </c>
      <c r="G32" s="250"/>
      <c r="H32" s="250"/>
      <c r="I32" s="202"/>
      <c r="J32" s="86" t="s">
        <v>1097</v>
      </c>
      <c r="K32" s="53" t="s">
        <v>6062</v>
      </c>
      <c r="L32" s="53" t="s">
        <v>1098</v>
      </c>
      <c r="M32" s="1" t="s">
        <v>350</v>
      </c>
      <c r="N32" s="3" t="s">
        <v>6234</v>
      </c>
    </row>
    <row r="33" spans="1:14" ht="15">
      <c r="A33" s="37" t="b">
        <f>C33=dotazník!$B$15</f>
        <v>0</v>
      </c>
      <c r="B33" s="97" t="str">
        <f t="shared" si="1"/>
        <v>NE</v>
      </c>
      <c r="C33" s="100" t="s">
        <v>58</v>
      </c>
      <c r="D33" s="196"/>
      <c r="E33" s="208"/>
      <c r="F33" s="3" t="s">
        <v>239</v>
      </c>
      <c r="G33" s="250"/>
      <c r="H33" s="250"/>
      <c r="I33" s="202"/>
      <c r="J33" s="86" t="s">
        <v>1099</v>
      </c>
      <c r="K33" s="53" t="s">
        <v>6063</v>
      </c>
      <c r="L33" s="53" t="s">
        <v>1100</v>
      </c>
      <c r="M33" s="1" t="s">
        <v>351</v>
      </c>
      <c r="N33" s="3" t="s">
        <v>955</v>
      </c>
    </row>
    <row r="34" spans="1:14" ht="15">
      <c r="A34" s="38" t="b">
        <f>C34=dotazník!$B$15</f>
        <v>0</v>
      </c>
      <c r="B34" s="1" t="str">
        <f t="shared" si="1"/>
        <v>NE</v>
      </c>
      <c r="C34" s="2" t="s">
        <v>59</v>
      </c>
      <c r="D34" s="196"/>
      <c r="E34" s="208"/>
      <c r="F34" s="3" t="s">
        <v>135</v>
      </c>
      <c r="G34" s="250"/>
      <c r="H34" s="250"/>
      <c r="I34" s="202"/>
      <c r="J34" s="59" t="s">
        <v>1101</v>
      </c>
      <c r="K34" s="2" t="s">
        <v>6064</v>
      </c>
      <c r="L34" s="2" t="s">
        <v>1102</v>
      </c>
      <c r="M34" s="1" t="s">
        <v>352</v>
      </c>
      <c r="N34" s="3" t="s">
        <v>956</v>
      </c>
    </row>
    <row r="35" spans="1:14" ht="15.75" thickBot="1">
      <c r="A35" s="502" t="s">
        <v>1042</v>
      </c>
      <c r="B35" s="503"/>
      <c r="C35" s="41" t="str">
        <f>IF(COUNTIF(B33:B34,"ANO")=1,VLOOKUP("ANO",B33:C34,2,FALSE),"Nevyplněno")</f>
        <v>Nevyplněno</v>
      </c>
      <c r="D35" s="196"/>
      <c r="E35" s="208"/>
      <c r="F35" s="3" t="s">
        <v>287</v>
      </c>
      <c r="G35" s="250"/>
      <c r="H35" s="250"/>
      <c r="I35" s="202"/>
      <c r="J35" s="59" t="s">
        <v>1103</v>
      </c>
      <c r="K35" s="2" t="s">
        <v>6065</v>
      </c>
      <c r="L35" s="2" t="s">
        <v>1104</v>
      </c>
      <c r="M35" s="1" t="s">
        <v>353</v>
      </c>
      <c r="N35" s="3" t="s">
        <v>6269</v>
      </c>
    </row>
    <row r="36" spans="1:14" ht="15">
      <c r="A36" s="485" t="s">
        <v>6205</v>
      </c>
      <c r="B36" s="486"/>
      <c r="C36" s="210" t="s">
        <v>6307</v>
      </c>
      <c r="D36" s="196"/>
      <c r="E36" s="208"/>
      <c r="F36" s="3" t="s">
        <v>138</v>
      </c>
      <c r="G36" s="250"/>
      <c r="H36" s="250"/>
      <c r="I36" s="202"/>
      <c r="J36" s="59" t="s">
        <v>1105</v>
      </c>
      <c r="K36" s="2" t="s">
        <v>6066</v>
      </c>
      <c r="L36" s="2" t="s">
        <v>1106</v>
      </c>
      <c r="M36" s="1" t="s">
        <v>354</v>
      </c>
      <c r="N36" s="3" t="s">
        <v>6270</v>
      </c>
    </row>
    <row r="37" spans="1:14" ht="15">
      <c r="A37" s="189"/>
      <c r="B37" s="190"/>
      <c r="C37" s="194"/>
      <c r="D37" s="196"/>
      <c r="E37" s="208"/>
      <c r="F37" s="3" t="s">
        <v>140</v>
      </c>
      <c r="G37" s="250"/>
      <c r="H37" s="250"/>
      <c r="I37" s="202"/>
      <c r="J37" s="59" t="s">
        <v>1107</v>
      </c>
      <c r="K37" s="2" t="s">
        <v>6067</v>
      </c>
      <c r="L37" s="2" t="s">
        <v>1108</v>
      </c>
      <c r="M37" s="1" t="s">
        <v>355</v>
      </c>
      <c r="N37" s="3" t="s">
        <v>6271</v>
      </c>
    </row>
    <row r="38" spans="1:14" ht="15.75" thickBot="1">
      <c r="A38" s="189"/>
      <c r="B38" s="190"/>
      <c r="C38" s="194"/>
      <c r="D38" s="198"/>
      <c r="E38" s="209"/>
      <c r="F38" s="3" t="s">
        <v>143</v>
      </c>
      <c r="G38" s="250"/>
      <c r="H38" s="250"/>
      <c r="I38" s="202"/>
      <c r="J38" s="59" t="s">
        <v>1109</v>
      </c>
      <c r="K38" s="2" t="s">
        <v>6068</v>
      </c>
      <c r="L38" s="2" t="s">
        <v>1110</v>
      </c>
      <c r="M38" s="1" t="s">
        <v>356</v>
      </c>
      <c r="N38" s="3" t="s">
        <v>6234</v>
      </c>
    </row>
    <row r="39" spans="1:14" ht="15">
      <c r="A39" s="189"/>
      <c r="B39" s="190"/>
      <c r="C39" s="194"/>
      <c r="D39" s="485" t="s">
        <v>6308</v>
      </c>
      <c r="E39" s="486"/>
      <c r="F39" s="3" t="s">
        <v>6302</v>
      </c>
      <c r="G39" s="250"/>
      <c r="H39" s="250"/>
      <c r="I39" s="202"/>
      <c r="J39" s="59" t="s">
        <v>1111</v>
      </c>
      <c r="K39" s="2" t="s">
        <v>6069</v>
      </c>
      <c r="L39" s="2" t="s">
        <v>1112</v>
      </c>
      <c r="M39" s="1" t="s">
        <v>357</v>
      </c>
      <c r="N39" s="3" t="s">
        <v>957</v>
      </c>
    </row>
    <row r="40" spans="1:14" ht="15">
      <c r="A40" s="189"/>
      <c r="B40" s="190"/>
      <c r="C40" s="194"/>
      <c r="D40" s="196"/>
      <c r="E40" s="197"/>
      <c r="F40" s="3" t="s">
        <v>100</v>
      </c>
      <c r="G40" s="250"/>
      <c r="H40" s="250"/>
      <c r="I40" s="202"/>
      <c r="J40" s="86" t="s">
        <v>1113</v>
      </c>
      <c r="K40" s="53" t="s">
        <v>6070</v>
      </c>
      <c r="L40" s="53" t="s">
        <v>1114</v>
      </c>
      <c r="M40" s="1" t="s">
        <v>358</v>
      </c>
      <c r="N40" s="3" t="s">
        <v>958</v>
      </c>
    </row>
    <row r="41" spans="1:14" ht="15">
      <c r="A41" s="189"/>
      <c r="B41" s="190"/>
      <c r="C41" s="194"/>
      <c r="D41" s="196"/>
      <c r="E41" s="197"/>
      <c r="F41" s="3" t="s">
        <v>101</v>
      </c>
      <c r="G41" s="250"/>
      <c r="H41" s="250"/>
      <c r="I41" s="202"/>
      <c r="J41" s="86" t="s">
        <v>1115</v>
      </c>
      <c r="K41" s="53" t="s">
        <v>6071</v>
      </c>
      <c r="L41" s="53" t="s">
        <v>1116</v>
      </c>
      <c r="M41" s="1" t="s">
        <v>359</v>
      </c>
      <c r="N41" s="3" t="s">
        <v>959</v>
      </c>
    </row>
    <row r="42" spans="1:14" ht="15">
      <c r="A42" s="189"/>
      <c r="B42" s="190"/>
      <c r="C42" s="194"/>
      <c r="D42" s="196"/>
      <c r="E42" s="197"/>
      <c r="F42" s="3" t="s">
        <v>102</v>
      </c>
      <c r="G42" s="250"/>
      <c r="H42" s="250"/>
      <c r="I42" s="202"/>
      <c r="J42" s="86" t="s">
        <v>1117</v>
      </c>
      <c r="K42" s="53" t="s">
        <v>6072</v>
      </c>
      <c r="L42" s="53" t="s">
        <v>1118</v>
      </c>
      <c r="M42" s="1" t="s">
        <v>360</v>
      </c>
      <c r="N42" s="3" t="s">
        <v>6234</v>
      </c>
    </row>
    <row r="43" spans="1:14" ht="15.75" thickBot="1">
      <c r="A43" s="189"/>
      <c r="B43" s="190"/>
      <c r="C43" s="194"/>
      <c r="D43" s="198"/>
      <c r="E43" s="199"/>
      <c r="F43" s="3" t="s">
        <v>103</v>
      </c>
      <c r="G43" s="250"/>
      <c r="H43" s="250"/>
      <c r="I43" s="202"/>
      <c r="J43" s="86" t="s">
        <v>1119</v>
      </c>
      <c r="K43" s="53" t="s">
        <v>6073</v>
      </c>
      <c r="L43" s="53" t="s">
        <v>1120</v>
      </c>
      <c r="M43" s="1" t="s">
        <v>361</v>
      </c>
      <c r="N43" s="3" t="s">
        <v>960</v>
      </c>
    </row>
    <row r="44" spans="1:14" ht="15">
      <c r="A44" s="189"/>
      <c r="B44" s="190"/>
      <c r="C44" s="194"/>
      <c r="D44" s="485" t="s">
        <v>6300</v>
      </c>
      <c r="E44" s="486"/>
      <c r="F44" s="3" t="s">
        <v>104</v>
      </c>
      <c r="G44" s="250"/>
      <c r="H44" s="250"/>
      <c r="I44" s="202"/>
      <c r="J44" s="86" t="s">
        <v>1121</v>
      </c>
      <c r="K44" s="53" t="s">
        <v>6074</v>
      </c>
      <c r="L44" s="53" t="s">
        <v>1122</v>
      </c>
      <c r="M44" s="1" t="s">
        <v>362</v>
      </c>
      <c r="N44" s="3" t="s">
        <v>6272</v>
      </c>
    </row>
    <row r="45" spans="1:14" ht="15">
      <c r="A45" s="189"/>
      <c r="B45" s="190"/>
      <c r="C45" s="194"/>
      <c r="D45" s="196"/>
      <c r="E45" s="197"/>
      <c r="F45" s="3" t="s">
        <v>105</v>
      </c>
      <c r="G45" s="250"/>
      <c r="H45" s="250"/>
      <c r="I45" s="202"/>
      <c r="J45" s="59" t="s">
        <v>1123</v>
      </c>
      <c r="K45" s="2" t="s">
        <v>6075</v>
      </c>
      <c r="L45" s="2" t="s">
        <v>1124</v>
      </c>
      <c r="M45" s="1" t="s">
        <v>363</v>
      </c>
      <c r="N45" s="3" t="s">
        <v>6234</v>
      </c>
    </row>
    <row r="46" spans="1:14" ht="15">
      <c r="A46" s="189"/>
      <c r="B46" s="190"/>
      <c r="C46" s="194"/>
      <c r="D46" s="196"/>
      <c r="E46" s="197"/>
      <c r="F46" s="3" t="s">
        <v>106</v>
      </c>
      <c r="G46" s="250"/>
      <c r="H46" s="250"/>
      <c r="I46" s="202"/>
      <c r="J46" s="59" t="s">
        <v>1125</v>
      </c>
      <c r="K46" s="2" t="s">
        <v>6076</v>
      </c>
      <c r="L46" s="2" t="s">
        <v>1126</v>
      </c>
      <c r="M46" s="1" t="s">
        <v>364</v>
      </c>
      <c r="N46" s="3" t="s">
        <v>6273</v>
      </c>
    </row>
    <row r="47" spans="1:14" ht="15.75" thickBot="1">
      <c r="A47" s="189"/>
      <c r="B47" s="190"/>
      <c r="C47" s="195"/>
      <c r="D47" s="200"/>
      <c r="E47" s="201"/>
      <c r="F47" s="3" t="s">
        <v>107</v>
      </c>
      <c r="G47" s="250"/>
      <c r="H47" s="250"/>
      <c r="I47" s="202"/>
      <c r="J47" s="59" t="s">
        <v>1127</v>
      </c>
      <c r="K47" s="2" t="s">
        <v>6077</v>
      </c>
      <c r="L47" s="2" t="s">
        <v>1128</v>
      </c>
      <c r="M47" s="1" t="s">
        <v>365</v>
      </c>
      <c r="N47" s="3" t="s">
        <v>6274</v>
      </c>
    </row>
    <row r="48" spans="1:14" ht="15">
      <c r="A48" s="189"/>
      <c r="B48" s="191"/>
      <c r="C48" s="525" t="s">
        <v>6495</v>
      </c>
      <c r="D48" s="225" t="s">
        <v>6496</v>
      </c>
      <c r="E48" s="226" t="str">
        <f>IF(ISERROR(VLOOKUP(dotazník!D11,J80:L167,1,FALSE)),"Nevyplněno",VLOOKUP(dotazník!D11,J80:L167,1,FALSE))</f>
        <v>Nevyplněno</v>
      </c>
      <c r="F48" s="92" t="s">
        <v>108</v>
      </c>
      <c r="G48" s="250"/>
      <c r="H48" s="250"/>
      <c r="I48" s="202"/>
      <c r="J48" s="59" t="s">
        <v>98</v>
      </c>
      <c r="K48" s="2" t="s">
        <v>6078</v>
      </c>
      <c r="L48" s="2" t="s">
        <v>1129</v>
      </c>
      <c r="M48" s="1" t="s">
        <v>366</v>
      </c>
      <c r="N48" s="3" t="s">
        <v>961</v>
      </c>
    </row>
    <row r="49" spans="1:14" ht="15.75" thickBot="1">
      <c r="A49" s="192"/>
      <c r="B49" s="193"/>
      <c r="C49" s="526"/>
      <c r="D49" s="227" t="s">
        <v>6497</v>
      </c>
      <c r="E49" s="60">
        <f>IF(ISERROR(VLOOKUP(dotazník!H11,J80:L167,1,FALSE)),"",VLOOKUP(dotazník!H11,J80:L167,1,FALSE))</f>
      </c>
      <c r="F49" s="3" t="s">
        <v>109</v>
      </c>
      <c r="G49" s="250"/>
      <c r="H49" s="250"/>
      <c r="I49" s="202"/>
      <c r="J49" s="86" t="s">
        <v>1130</v>
      </c>
      <c r="K49" s="53" t="s">
        <v>6079</v>
      </c>
      <c r="L49" s="53" t="s">
        <v>1131</v>
      </c>
      <c r="M49" s="1" t="s">
        <v>367</v>
      </c>
      <c r="N49" s="3" t="s">
        <v>962</v>
      </c>
    </row>
    <row r="50" spans="1:14" ht="15">
      <c r="A50" s="89" t="s">
        <v>6214</v>
      </c>
      <c r="B50" s="90"/>
      <c r="C50" s="157"/>
      <c r="D50" s="157"/>
      <c r="E50" s="158"/>
      <c r="F50" s="3" t="s">
        <v>110</v>
      </c>
      <c r="G50" s="250"/>
      <c r="H50" s="250"/>
      <c r="I50" s="202"/>
      <c r="J50" s="86" t="s">
        <v>1132</v>
      </c>
      <c r="K50" s="53" t="s">
        <v>6080</v>
      </c>
      <c r="L50" s="53" t="s">
        <v>1133</v>
      </c>
      <c r="M50" s="1" t="s">
        <v>368</v>
      </c>
      <c r="N50" s="3" t="s">
        <v>963</v>
      </c>
    </row>
    <row r="51" spans="1:14" ht="15">
      <c r="A51" s="202"/>
      <c r="B51" s="246"/>
      <c r="C51" s="487"/>
      <c r="D51" s="488"/>
      <c r="E51" s="489"/>
      <c r="F51" s="3" t="s">
        <v>112</v>
      </c>
      <c r="G51" s="250"/>
      <c r="H51" s="250"/>
      <c r="I51" s="202"/>
      <c r="J51" s="86" t="s">
        <v>1134</v>
      </c>
      <c r="K51" s="54" t="s">
        <v>6521</v>
      </c>
      <c r="L51" s="53" t="s">
        <v>1135</v>
      </c>
      <c r="M51" s="1" t="s">
        <v>369</v>
      </c>
      <c r="N51" s="3" t="s">
        <v>6234</v>
      </c>
    </row>
    <row r="52" spans="1:14" ht="15">
      <c r="A52" s="247"/>
      <c r="B52" s="246"/>
      <c r="C52" s="487"/>
      <c r="D52" s="488"/>
      <c r="E52" s="489"/>
      <c r="F52" s="3" t="s">
        <v>114</v>
      </c>
      <c r="G52" s="250"/>
      <c r="H52" s="250"/>
      <c r="I52" s="202"/>
      <c r="J52" s="86" t="s">
        <v>1136</v>
      </c>
      <c r="K52" s="53" t="s">
        <v>6081</v>
      </c>
      <c r="L52" s="53" t="s">
        <v>1137</v>
      </c>
      <c r="M52" s="1" t="s">
        <v>370</v>
      </c>
      <c r="N52" s="3" t="s">
        <v>6234</v>
      </c>
    </row>
    <row r="53" spans="1:14" ht="15">
      <c r="A53" s="248"/>
      <c r="B53" s="202"/>
      <c r="C53" s="487"/>
      <c r="D53" s="488"/>
      <c r="E53" s="489"/>
      <c r="F53" s="3" t="s">
        <v>116</v>
      </c>
      <c r="G53" s="250"/>
      <c r="H53" s="250"/>
      <c r="I53" s="202"/>
      <c r="J53" s="86" t="s">
        <v>1138</v>
      </c>
      <c r="K53" s="54" t="s">
        <v>6522</v>
      </c>
      <c r="L53" s="53" t="s">
        <v>1139</v>
      </c>
      <c r="M53" s="1" t="s">
        <v>371</v>
      </c>
      <c r="N53" s="3" t="s">
        <v>6197</v>
      </c>
    </row>
    <row r="54" spans="1:14" ht="15">
      <c r="A54" s="248"/>
      <c r="B54" s="202"/>
      <c r="C54" s="487"/>
      <c r="D54" s="488"/>
      <c r="E54" s="489"/>
      <c r="F54" s="3" t="s">
        <v>117</v>
      </c>
      <c r="G54" s="250"/>
      <c r="H54" s="250"/>
      <c r="I54" s="202"/>
      <c r="J54" s="86" t="s">
        <v>1140</v>
      </c>
      <c r="K54" s="53" t="s">
        <v>6082</v>
      </c>
      <c r="L54" s="53" t="s">
        <v>1141</v>
      </c>
      <c r="M54" s="1" t="s">
        <v>372</v>
      </c>
      <c r="N54" s="3" t="s">
        <v>6290</v>
      </c>
    </row>
    <row r="55" spans="1:14" ht="15">
      <c r="A55" s="248"/>
      <c r="B55" s="202"/>
      <c r="C55" s="487"/>
      <c r="D55" s="488"/>
      <c r="E55" s="489"/>
      <c r="F55" s="3" t="s">
        <v>118</v>
      </c>
      <c r="G55" s="250"/>
      <c r="H55" s="250"/>
      <c r="I55" s="202"/>
      <c r="J55" s="86" t="s">
        <v>1142</v>
      </c>
      <c r="K55" s="53" t="s">
        <v>6083</v>
      </c>
      <c r="L55" s="53" t="s">
        <v>1143</v>
      </c>
      <c r="M55" s="1" t="s">
        <v>373</v>
      </c>
      <c r="N55" s="3" t="s">
        <v>6275</v>
      </c>
    </row>
    <row r="56" spans="1:14" ht="15">
      <c r="A56" s="248"/>
      <c r="B56" s="202"/>
      <c r="C56" s="487"/>
      <c r="D56" s="488"/>
      <c r="E56" s="489"/>
      <c r="F56" s="3" t="s">
        <v>119</v>
      </c>
      <c r="G56" s="250"/>
      <c r="H56" s="250"/>
      <c r="I56" s="202"/>
      <c r="J56" s="59" t="s">
        <v>1144</v>
      </c>
      <c r="K56" s="2" t="s">
        <v>6084</v>
      </c>
      <c r="L56" s="2" t="s">
        <v>1145</v>
      </c>
      <c r="M56" s="1" t="s">
        <v>374</v>
      </c>
      <c r="N56" s="3" t="s">
        <v>964</v>
      </c>
    </row>
    <row r="57" spans="1:14" ht="15">
      <c r="A57" s="248"/>
      <c r="B57" s="202"/>
      <c r="C57" s="243"/>
      <c r="D57" s="244"/>
      <c r="E57" s="245"/>
      <c r="F57" s="3" t="s">
        <v>6237</v>
      </c>
      <c r="G57" s="250"/>
      <c r="H57" s="250"/>
      <c r="I57" s="202"/>
      <c r="J57" s="59" t="s">
        <v>1146</v>
      </c>
      <c r="K57" s="2" t="s">
        <v>6085</v>
      </c>
      <c r="L57" s="2" t="s">
        <v>1147</v>
      </c>
      <c r="M57" s="1" t="s">
        <v>375</v>
      </c>
      <c r="N57" s="3" t="s">
        <v>965</v>
      </c>
    </row>
    <row r="58" spans="1:14" ht="15">
      <c r="A58" s="248"/>
      <c r="B58" s="202"/>
      <c r="C58" s="487"/>
      <c r="D58" s="488"/>
      <c r="E58" s="489"/>
      <c r="F58" s="3" t="s">
        <v>121</v>
      </c>
      <c r="G58" s="250"/>
      <c r="H58" s="250"/>
      <c r="I58" s="202"/>
      <c r="J58" s="59" t="s">
        <v>1148</v>
      </c>
      <c r="K58" s="2" t="s">
        <v>6086</v>
      </c>
      <c r="L58" s="2" t="s">
        <v>1149</v>
      </c>
      <c r="M58" s="1" t="s">
        <v>376</v>
      </c>
      <c r="N58" s="3" t="s">
        <v>6234</v>
      </c>
    </row>
    <row r="59" spans="1:14" ht="15">
      <c r="A59" s="248"/>
      <c r="B59" s="202"/>
      <c r="C59" s="487"/>
      <c r="D59" s="488"/>
      <c r="E59" s="489"/>
      <c r="F59" s="3" t="s">
        <v>122</v>
      </c>
      <c r="G59" s="250"/>
      <c r="H59" s="250"/>
      <c r="I59" s="202"/>
      <c r="J59" s="59" t="s">
        <v>1150</v>
      </c>
      <c r="K59" s="2" t="s">
        <v>6087</v>
      </c>
      <c r="L59" s="2" t="s">
        <v>1151</v>
      </c>
      <c r="M59" s="1" t="s">
        <v>377</v>
      </c>
      <c r="N59" s="3" t="s">
        <v>966</v>
      </c>
    </row>
    <row r="60" spans="1:14" ht="15">
      <c r="A60" s="248"/>
      <c r="B60" s="202"/>
      <c r="C60" s="487"/>
      <c r="D60" s="488"/>
      <c r="E60" s="489"/>
      <c r="F60" s="3" t="s">
        <v>123</v>
      </c>
      <c r="G60" s="250"/>
      <c r="H60" s="250"/>
      <c r="I60" s="202"/>
      <c r="J60" s="59" t="s">
        <v>1152</v>
      </c>
      <c r="K60" s="2" t="s">
        <v>6088</v>
      </c>
      <c r="L60" s="2" t="s">
        <v>1153</v>
      </c>
      <c r="M60" s="1" t="s">
        <v>378</v>
      </c>
      <c r="N60" s="3" t="s">
        <v>967</v>
      </c>
    </row>
    <row r="61" spans="1:14" ht="15">
      <c r="A61" s="248"/>
      <c r="B61" s="202"/>
      <c r="C61" s="487"/>
      <c r="D61" s="488"/>
      <c r="E61" s="489"/>
      <c r="F61" s="3" t="s">
        <v>124</v>
      </c>
      <c r="G61" s="250"/>
      <c r="H61" s="250"/>
      <c r="I61" s="202"/>
      <c r="J61" s="59" t="s">
        <v>1154</v>
      </c>
      <c r="K61" s="2" t="s">
        <v>6089</v>
      </c>
      <c r="L61" s="2" t="s">
        <v>1155</v>
      </c>
      <c r="M61" s="1" t="s">
        <v>379</v>
      </c>
      <c r="N61" s="3" t="s">
        <v>968</v>
      </c>
    </row>
    <row r="62" spans="1:14" ht="15">
      <c r="A62" s="248"/>
      <c r="B62" s="202"/>
      <c r="C62" s="487"/>
      <c r="D62" s="488"/>
      <c r="E62" s="489"/>
      <c r="F62" s="3" t="s">
        <v>127</v>
      </c>
      <c r="G62" s="250"/>
      <c r="H62" s="250"/>
      <c r="I62" s="202"/>
      <c r="J62" s="59" t="s">
        <v>1156</v>
      </c>
      <c r="K62" s="2" t="s">
        <v>6090</v>
      </c>
      <c r="L62" s="2" t="s">
        <v>1157</v>
      </c>
      <c r="M62" s="1" t="s">
        <v>380</v>
      </c>
      <c r="N62" s="3" t="s">
        <v>969</v>
      </c>
    </row>
    <row r="63" spans="1:14" ht="15">
      <c r="A63" s="248"/>
      <c r="B63" s="202"/>
      <c r="C63" s="487"/>
      <c r="D63" s="488"/>
      <c r="E63" s="489"/>
      <c r="F63" s="3" t="s">
        <v>128</v>
      </c>
      <c r="G63" s="250"/>
      <c r="H63" s="250"/>
      <c r="I63" s="202"/>
      <c r="J63" s="59" t="s">
        <v>1158</v>
      </c>
      <c r="K63" s="2" t="s">
        <v>6091</v>
      </c>
      <c r="L63" s="2" t="s">
        <v>1159</v>
      </c>
      <c r="M63" s="1" t="s">
        <v>381</v>
      </c>
      <c r="N63" s="3" t="s">
        <v>970</v>
      </c>
    </row>
    <row r="64" spans="1:14" ht="15">
      <c r="A64" s="248"/>
      <c r="B64" s="202"/>
      <c r="C64" s="487"/>
      <c r="D64" s="488"/>
      <c r="E64" s="489"/>
      <c r="F64" s="3" t="s">
        <v>130</v>
      </c>
      <c r="G64" s="250"/>
      <c r="H64" s="250"/>
      <c r="I64" s="202"/>
      <c r="J64" s="59" t="s">
        <v>1160</v>
      </c>
      <c r="K64" s="2" t="s">
        <v>6092</v>
      </c>
      <c r="L64" s="2" t="s">
        <v>1161</v>
      </c>
      <c r="M64" s="1" t="s">
        <v>382</v>
      </c>
      <c r="N64" s="3" t="s">
        <v>6234</v>
      </c>
    </row>
    <row r="65" spans="1:14" ht="15">
      <c r="A65" s="248"/>
      <c r="B65" s="202"/>
      <c r="C65" s="487"/>
      <c r="D65" s="488"/>
      <c r="E65" s="489"/>
      <c r="F65" s="3" t="s">
        <v>132</v>
      </c>
      <c r="G65" s="250"/>
      <c r="H65" s="250"/>
      <c r="I65" s="202"/>
      <c r="J65" s="59" t="s">
        <v>1162</v>
      </c>
      <c r="K65" s="2" t="s">
        <v>6093</v>
      </c>
      <c r="L65" s="2" t="s">
        <v>1163</v>
      </c>
      <c r="M65" s="1" t="s">
        <v>383</v>
      </c>
      <c r="N65" s="3" t="s">
        <v>6276</v>
      </c>
    </row>
    <row r="66" spans="1:14" ht="15">
      <c r="A66" s="248"/>
      <c r="B66" s="202"/>
      <c r="C66" s="487"/>
      <c r="D66" s="488"/>
      <c r="E66" s="489"/>
      <c r="F66" s="3" t="s">
        <v>133</v>
      </c>
      <c r="G66" s="250"/>
      <c r="H66" s="250"/>
      <c r="I66" s="202"/>
      <c r="J66" s="59" t="s">
        <v>1164</v>
      </c>
      <c r="K66" s="2" t="s">
        <v>6094</v>
      </c>
      <c r="L66" s="2" t="s">
        <v>1165</v>
      </c>
      <c r="M66" s="1" t="s">
        <v>384</v>
      </c>
      <c r="N66" s="3" t="s">
        <v>971</v>
      </c>
    </row>
    <row r="67" spans="1:14" ht="15">
      <c r="A67" s="248"/>
      <c r="B67" s="202"/>
      <c r="C67" s="487"/>
      <c r="D67" s="488"/>
      <c r="E67" s="489"/>
      <c r="F67" s="3" t="s">
        <v>134</v>
      </c>
      <c r="G67" s="250"/>
      <c r="H67" s="250"/>
      <c r="I67" s="202"/>
      <c r="J67" s="87" t="s">
        <v>1166</v>
      </c>
      <c r="K67" s="77" t="s">
        <v>6305</v>
      </c>
      <c r="L67" s="78" t="s">
        <v>6304</v>
      </c>
      <c r="M67" s="1" t="s">
        <v>6523</v>
      </c>
      <c r="N67" s="3" t="s">
        <v>6524</v>
      </c>
    </row>
    <row r="68" spans="1:14" ht="15">
      <c r="A68" s="45" t="s">
        <v>6209</v>
      </c>
      <c r="B68" s="1" t="b">
        <f>AND(SUM(dotazník!F29:dotazník!F30)&lt;&gt;dotazník!F24,ISNUMBER(dotazník!F24),ISNUMBER(dotazník!F30))</f>
        <v>0</v>
      </c>
      <c r="C68" s="507" t="s">
        <v>6196</v>
      </c>
      <c r="D68" s="508"/>
      <c r="E68" s="509"/>
      <c r="F68" s="3" t="s">
        <v>136</v>
      </c>
      <c r="G68" s="250"/>
      <c r="H68" s="250"/>
      <c r="I68" s="202"/>
      <c r="J68" s="86" t="s">
        <v>1167</v>
      </c>
      <c r="K68" s="53" t="s">
        <v>6095</v>
      </c>
      <c r="L68" s="53" t="s">
        <v>1168</v>
      </c>
      <c r="M68" s="1" t="s">
        <v>385</v>
      </c>
      <c r="N68" s="3" t="s">
        <v>972</v>
      </c>
    </row>
    <row r="69" spans="1:14" ht="15">
      <c r="A69" s="45" t="s">
        <v>6210</v>
      </c>
      <c r="B69" s="1" t="b">
        <f>AND((dotazník!F22&lt;dotazník!F23),ISNUMBER(dotazník!F22),ISNUMBER(dotazník!F23))</f>
        <v>0</v>
      </c>
      <c r="C69" s="507" t="s">
        <v>6258</v>
      </c>
      <c r="D69" s="508"/>
      <c r="E69" s="509"/>
      <c r="F69" s="3" t="s">
        <v>137</v>
      </c>
      <c r="G69" s="250"/>
      <c r="H69" s="250"/>
      <c r="I69" s="202"/>
      <c r="J69" s="86" t="s">
        <v>1169</v>
      </c>
      <c r="K69" s="53" t="s">
        <v>6096</v>
      </c>
      <c r="L69" s="53" t="s">
        <v>1170</v>
      </c>
      <c r="M69" s="1" t="s">
        <v>386</v>
      </c>
      <c r="N69" s="3" t="s">
        <v>6277</v>
      </c>
    </row>
    <row r="70" spans="1:14" ht="15">
      <c r="A70" s="45" t="s">
        <v>6211</v>
      </c>
      <c r="B70" s="1" t="b">
        <f>AND((dotazník!F22&lt;dotazník!F24),ISNUMBER(dotazník!F22),ISNUMBER(dotazník!F24))</f>
        <v>0</v>
      </c>
      <c r="C70" s="507" t="s">
        <v>6259</v>
      </c>
      <c r="D70" s="508"/>
      <c r="E70" s="509"/>
      <c r="F70" s="3" t="s">
        <v>139</v>
      </c>
      <c r="G70" s="250"/>
      <c r="H70" s="250"/>
      <c r="I70" s="202"/>
      <c r="J70" s="86" t="s">
        <v>1171</v>
      </c>
      <c r="K70" s="53" t="s">
        <v>6097</v>
      </c>
      <c r="L70" s="53" t="s">
        <v>1172</v>
      </c>
      <c r="M70" s="1" t="s">
        <v>387</v>
      </c>
      <c r="N70" s="3" t="s">
        <v>6234</v>
      </c>
    </row>
    <row r="71" spans="1:14" ht="15">
      <c r="A71" s="45" t="s">
        <v>6212</v>
      </c>
      <c r="B71" s="1" t="b">
        <f>AND((dotazník!F23&lt;dotazník!F24),ISNUMBER(dotazník!F23),ISNUMBER(dotazník!F24))</f>
        <v>0</v>
      </c>
      <c r="C71" s="507" t="s">
        <v>6260</v>
      </c>
      <c r="D71" s="508"/>
      <c r="E71" s="509"/>
      <c r="F71" s="3" t="s">
        <v>141</v>
      </c>
      <c r="G71" s="250"/>
      <c r="H71" s="250"/>
      <c r="I71" s="202"/>
      <c r="J71" s="86" t="s">
        <v>1173</v>
      </c>
      <c r="K71" s="53" t="s">
        <v>6098</v>
      </c>
      <c r="L71" s="53" t="s">
        <v>1174</v>
      </c>
      <c r="M71" s="1" t="s">
        <v>388</v>
      </c>
      <c r="N71" s="3" t="s">
        <v>973</v>
      </c>
    </row>
    <row r="72" spans="1:14" ht="15">
      <c r="A72" s="45" t="s">
        <v>6213</v>
      </c>
      <c r="B72" s="1" t="b">
        <f>AND((dotazník!F24&lt;(dotazník!F25+dotazník!F26+dotazník!F27+dotazník!F28)),ISNUMBER(dotazník!F24),OR(ISNUMBER(dotazník!F25),ISNUMBER(dotazník!F26),ISNUMBER(dotazník!F27),ISNUMBER(dotazník!F28&gt;0.0001)))</f>
        <v>0</v>
      </c>
      <c r="C72" s="507" t="s">
        <v>6261</v>
      </c>
      <c r="D72" s="508"/>
      <c r="E72" s="509"/>
      <c r="F72" s="3" t="s">
        <v>142</v>
      </c>
      <c r="G72" s="250"/>
      <c r="H72" s="250"/>
      <c r="I72" s="202"/>
      <c r="J72" s="86" t="s">
        <v>1175</v>
      </c>
      <c r="K72" s="53" t="s">
        <v>6099</v>
      </c>
      <c r="L72" s="53" t="s">
        <v>1176</v>
      </c>
      <c r="M72" s="1" t="s">
        <v>389</v>
      </c>
      <c r="N72" s="3" t="s">
        <v>974</v>
      </c>
    </row>
    <row r="73" spans="1:14" ht="15">
      <c r="A73" s="45" t="s">
        <v>6238</v>
      </c>
      <c r="B73" s="1" t="b">
        <f>AND((dotazník!F31&lt;dotazník!F32),ISNUMBER(dotazník!F31),ISNUMBER(dotazník!F32))</f>
        <v>0</v>
      </c>
      <c r="C73" s="507" t="s">
        <v>6262</v>
      </c>
      <c r="D73" s="508"/>
      <c r="E73" s="509"/>
      <c r="F73" s="3" t="s">
        <v>144</v>
      </c>
      <c r="G73" s="250"/>
      <c r="H73" s="250"/>
      <c r="I73" s="202"/>
      <c r="J73" s="86" t="s">
        <v>1177</v>
      </c>
      <c r="K73" s="53" t="s">
        <v>6100</v>
      </c>
      <c r="L73" s="53" t="s">
        <v>1178</v>
      </c>
      <c r="M73" s="1" t="s">
        <v>390</v>
      </c>
      <c r="N73" s="3" t="s">
        <v>975</v>
      </c>
    </row>
    <row r="74" spans="1:14" ht="15">
      <c r="A74" s="45" t="s">
        <v>6239</v>
      </c>
      <c r="B74" s="1" t="b">
        <f>AND((dotazník!F33&lt;dotazník!F34),ISNUMBER(dotazník!F33),ISNUMBER(dotazník!F34))</f>
        <v>0</v>
      </c>
      <c r="C74" s="507" t="s">
        <v>6263</v>
      </c>
      <c r="D74" s="508"/>
      <c r="E74" s="509"/>
      <c r="F74" s="3" t="s">
        <v>145</v>
      </c>
      <c r="G74" s="250"/>
      <c r="H74" s="250"/>
      <c r="I74" s="202"/>
      <c r="J74" s="86" t="s">
        <v>1179</v>
      </c>
      <c r="K74" s="53" t="s">
        <v>6101</v>
      </c>
      <c r="L74" s="53" t="s">
        <v>1180</v>
      </c>
      <c r="M74" s="1" t="s">
        <v>6291</v>
      </c>
      <c r="N74" s="3" t="s">
        <v>6234</v>
      </c>
    </row>
    <row r="75" spans="1:14" ht="15">
      <c r="A75" s="76" t="s">
        <v>6306</v>
      </c>
      <c r="B75" s="1" t="b">
        <f>NOT(E47="OK")</f>
        <v>1</v>
      </c>
      <c r="C75" s="507" t="s">
        <v>6303</v>
      </c>
      <c r="D75" s="508"/>
      <c r="E75" s="509"/>
      <c r="F75" s="3" t="s">
        <v>146</v>
      </c>
      <c r="G75" s="250"/>
      <c r="H75" s="250"/>
      <c r="I75" s="202"/>
      <c r="J75" s="59" t="s">
        <v>1181</v>
      </c>
      <c r="K75" s="2" t="s">
        <v>6102</v>
      </c>
      <c r="L75" s="2" t="s">
        <v>1182</v>
      </c>
      <c r="M75" s="1" t="s">
        <v>391</v>
      </c>
      <c r="N75" s="3" t="s">
        <v>976</v>
      </c>
    </row>
    <row r="76" spans="1:14" ht="15">
      <c r="A76" s="196"/>
      <c r="B76" s="202"/>
      <c r="C76" s="487"/>
      <c r="D76" s="488"/>
      <c r="E76" s="489"/>
      <c r="F76" s="3" t="s">
        <v>147</v>
      </c>
      <c r="G76" s="250"/>
      <c r="H76" s="250"/>
      <c r="I76" s="202"/>
      <c r="J76" s="59" t="s">
        <v>1183</v>
      </c>
      <c r="K76" s="2" t="s">
        <v>6103</v>
      </c>
      <c r="L76" s="2" t="s">
        <v>1184</v>
      </c>
      <c r="M76" s="1" t="s">
        <v>392</v>
      </c>
      <c r="N76" s="3" t="s">
        <v>6288</v>
      </c>
    </row>
    <row r="77" spans="1:14" ht="15">
      <c r="A77" s="196"/>
      <c r="B77" s="202"/>
      <c r="C77" s="487"/>
      <c r="D77" s="488"/>
      <c r="E77" s="489"/>
      <c r="F77" s="3" t="s">
        <v>148</v>
      </c>
      <c r="G77" s="250"/>
      <c r="H77" s="250"/>
      <c r="I77" s="202"/>
      <c r="J77" s="59" t="s">
        <v>1185</v>
      </c>
      <c r="K77" s="2" t="s">
        <v>6104</v>
      </c>
      <c r="L77" s="2" t="s">
        <v>1186</v>
      </c>
      <c r="M77" s="1" t="s">
        <v>393</v>
      </c>
      <c r="N77" s="3" t="s">
        <v>6234</v>
      </c>
    </row>
    <row r="78" spans="1:14" ht="15.75" thickBot="1">
      <c r="A78" s="49" t="s">
        <v>6202</v>
      </c>
      <c r="B78" s="1" t="b">
        <f>AND((dotazník!B44&lt;dotazník!E44),ISNUMBER(dotazník!B44),ISNUMBER(dotazník!E44))</f>
        <v>0</v>
      </c>
      <c r="C78" s="507" t="s">
        <v>6264</v>
      </c>
      <c r="D78" s="508"/>
      <c r="E78" s="509"/>
      <c r="F78" s="3" t="s">
        <v>149</v>
      </c>
      <c r="G78" s="250"/>
      <c r="H78" s="250"/>
      <c r="I78" s="202"/>
      <c r="J78" s="88" t="s">
        <v>1187</v>
      </c>
      <c r="K78" s="62" t="s">
        <v>6105</v>
      </c>
      <c r="L78" s="62" t="s">
        <v>1188</v>
      </c>
      <c r="M78" s="1" t="s">
        <v>394</v>
      </c>
      <c r="N78" s="3" t="s">
        <v>6234</v>
      </c>
    </row>
    <row r="79" spans="1:14" ht="15">
      <c r="A79" s="45" t="s">
        <v>6244</v>
      </c>
      <c r="B79" s="1" t="b">
        <f>OR(AND(dotazník!J53&lt;SUM(dotazník!J49:dotazník!J52),ISNUMBER(dotazník!J53),OR(ISNUMBER(dotazník!J49),ISNUMBER(dotazník!J50),ISNUMBER(dotazník!J51),ISNUMBER(dotazník!J52))),AND(dotazník!K53&lt;SUM(dotazník!K49:dotazník!K52),ISNUMBER(dotazník!K53),OR(ISNUMBER(dotazník!K49),ISNUMBER(dotazník!K50),ISNUMBER(dotazník!K51),ISNUMBER(dotazník!K52))))</f>
        <v>0</v>
      </c>
      <c r="C79" s="507" t="s">
        <v>6265</v>
      </c>
      <c r="D79" s="508"/>
      <c r="E79" s="509"/>
      <c r="F79" s="3" t="s">
        <v>150</v>
      </c>
      <c r="G79" s="250"/>
      <c r="H79" s="250"/>
      <c r="I79" s="202"/>
      <c r="J79" s="522" t="s">
        <v>6194</v>
      </c>
      <c r="K79" s="494"/>
      <c r="L79" s="495"/>
      <c r="M79" s="1" t="s">
        <v>395</v>
      </c>
      <c r="N79" s="3" t="s">
        <v>977</v>
      </c>
    </row>
    <row r="80" spans="1:14" ht="15">
      <c r="A80" s="248"/>
      <c r="B80" s="202"/>
      <c r="C80" s="487"/>
      <c r="D80" s="488"/>
      <c r="E80" s="489"/>
      <c r="F80" s="3" t="s">
        <v>151</v>
      </c>
      <c r="G80" s="250"/>
      <c r="H80" s="250"/>
      <c r="I80" s="202"/>
      <c r="J80" s="169" t="s">
        <v>6106</v>
      </c>
      <c r="K80" s="169"/>
      <c r="L80" s="170"/>
      <c r="M80" s="59" t="s">
        <v>396</v>
      </c>
      <c r="N80" s="3" t="s">
        <v>978</v>
      </c>
    </row>
    <row r="81" spans="1:14" ht="15">
      <c r="A81" s="248"/>
      <c r="B81" s="202"/>
      <c r="C81" s="487"/>
      <c r="D81" s="488"/>
      <c r="E81" s="489"/>
      <c r="F81" s="3" t="s">
        <v>152</v>
      </c>
      <c r="G81" s="250"/>
      <c r="H81" s="250"/>
      <c r="I81" s="202"/>
      <c r="J81" s="169" t="s">
        <v>6107</v>
      </c>
      <c r="K81" s="169"/>
      <c r="L81" s="170"/>
      <c r="M81" s="59" t="s">
        <v>397</v>
      </c>
      <c r="N81" s="3" t="s">
        <v>979</v>
      </c>
    </row>
    <row r="82" spans="1:14" ht="15">
      <c r="A82" s="248"/>
      <c r="B82" s="202"/>
      <c r="C82" s="487"/>
      <c r="D82" s="488"/>
      <c r="E82" s="489"/>
      <c r="F82" s="3" t="s">
        <v>153</v>
      </c>
      <c r="G82" s="250"/>
      <c r="H82" s="250"/>
      <c r="I82" s="202"/>
      <c r="J82" s="169" t="s">
        <v>6108</v>
      </c>
      <c r="K82" s="169"/>
      <c r="L82" s="170"/>
      <c r="M82" s="59" t="s">
        <v>398</v>
      </c>
      <c r="N82" s="3" t="s">
        <v>6234</v>
      </c>
    </row>
    <row r="83" spans="1:14" ht="15">
      <c r="A83" s="248"/>
      <c r="B83" s="202"/>
      <c r="C83" s="487"/>
      <c r="D83" s="488"/>
      <c r="E83" s="489"/>
      <c r="F83" s="3" t="s">
        <v>154</v>
      </c>
      <c r="G83" s="250"/>
      <c r="H83" s="250"/>
      <c r="I83" s="202"/>
      <c r="J83" s="169" t="s">
        <v>6109</v>
      </c>
      <c r="K83" s="169"/>
      <c r="L83" s="170"/>
      <c r="M83" s="59" t="s">
        <v>399</v>
      </c>
      <c r="N83" s="3" t="s">
        <v>980</v>
      </c>
    </row>
    <row r="84" spans="1:14" ht="15">
      <c r="A84" s="248"/>
      <c r="B84" s="202"/>
      <c r="C84" s="487"/>
      <c r="D84" s="488"/>
      <c r="E84" s="489"/>
      <c r="F84" s="3" t="s">
        <v>155</v>
      </c>
      <c r="G84" s="250"/>
      <c r="H84" s="250"/>
      <c r="I84" s="202"/>
      <c r="J84" s="169" t="s">
        <v>6110</v>
      </c>
      <c r="K84" s="169"/>
      <c r="L84" s="170"/>
      <c r="M84" s="59" t="s">
        <v>400</v>
      </c>
      <c r="N84" s="3" t="s">
        <v>981</v>
      </c>
    </row>
    <row r="85" spans="1:14" ht="15">
      <c r="A85" s="248"/>
      <c r="B85" s="202"/>
      <c r="C85" s="487"/>
      <c r="D85" s="488"/>
      <c r="E85" s="489"/>
      <c r="F85" s="3" t="s">
        <v>156</v>
      </c>
      <c r="G85" s="250"/>
      <c r="H85" s="250"/>
      <c r="I85" s="202"/>
      <c r="J85" s="169" t="s">
        <v>6111</v>
      </c>
      <c r="K85" s="169"/>
      <c r="L85" s="170"/>
      <c r="M85" s="59" t="s">
        <v>401</v>
      </c>
      <c r="N85" s="3" t="s">
        <v>6234</v>
      </c>
    </row>
    <row r="86" spans="1:14" ht="15">
      <c r="A86" s="248"/>
      <c r="B86" s="202"/>
      <c r="C86" s="487"/>
      <c r="D86" s="488"/>
      <c r="E86" s="489"/>
      <c r="F86" s="3" t="s">
        <v>157</v>
      </c>
      <c r="G86" s="250"/>
      <c r="H86" s="250"/>
      <c r="I86" s="202"/>
      <c r="J86" s="169" t="s">
        <v>6112</v>
      </c>
      <c r="K86" s="169"/>
      <c r="L86" s="170"/>
      <c r="M86" s="59" t="s">
        <v>402</v>
      </c>
      <c r="N86" s="3" t="s">
        <v>6278</v>
      </c>
    </row>
    <row r="87" spans="1:14" ht="15">
      <c r="A87" s="248"/>
      <c r="B87" s="202"/>
      <c r="C87" s="487"/>
      <c r="D87" s="488"/>
      <c r="E87" s="489"/>
      <c r="F87" s="3" t="s">
        <v>158</v>
      </c>
      <c r="G87" s="250"/>
      <c r="H87" s="250"/>
      <c r="I87" s="202"/>
      <c r="J87" s="169" t="s">
        <v>6113</v>
      </c>
      <c r="K87" s="169"/>
      <c r="L87" s="170"/>
      <c r="M87" s="59" t="s">
        <v>403</v>
      </c>
      <c r="N87" s="3" t="s">
        <v>6279</v>
      </c>
    </row>
    <row r="88" spans="1:14" ht="15">
      <c r="A88" s="248"/>
      <c r="B88" s="202"/>
      <c r="C88" s="487"/>
      <c r="D88" s="488"/>
      <c r="E88" s="489"/>
      <c r="F88" s="3" t="s">
        <v>159</v>
      </c>
      <c r="G88" s="250"/>
      <c r="H88" s="250"/>
      <c r="I88" s="202"/>
      <c r="J88" s="169" t="s">
        <v>6114</v>
      </c>
      <c r="K88" s="169"/>
      <c r="L88" s="170"/>
      <c r="M88" s="59" t="s">
        <v>404</v>
      </c>
      <c r="N88" s="3" t="s">
        <v>6234</v>
      </c>
    </row>
    <row r="89" spans="1:14" ht="15">
      <c r="A89" s="248"/>
      <c r="B89" s="202"/>
      <c r="C89" s="487"/>
      <c r="D89" s="488"/>
      <c r="E89" s="489"/>
      <c r="F89" s="3" t="s">
        <v>160</v>
      </c>
      <c r="G89" s="250"/>
      <c r="H89" s="250"/>
      <c r="I89" s="202"/>
      <c r="J89" s="169" t="s">
        <v>6115</v>
      </c>
      <c r="K89" s="169"/>
      <c r="L89" s="170"/>
      <c r="M89" s="59" t="s">
        <v>405</v>
      </c>
      <c r="N89" s="3" t="s">
        <v>982</v>
      </c>
    </row>
    <row r="90" spans="1:14" ht="15">
      <c r="A90" s="248"/>
      <c r="B90" s="202"/>
      <c r="C90" s="487"/>
      <c r="D90" s="488"/>
      <c r="E90" s="489"/>
      <c r="F90" s="3" t="s">
        <v>6241</v>
      </c>
      <c r="G90" s="250"/>
      <c r="H90" s="250"/>
      <c r="I90" s="202"/>
      <c r="J90" s="169" t="s">
        <v>6116</v>
      </c>
      <c r="K90" s="169"/>
      <c r="L90" s="170"/>
      <c r="M90" s="59" t="s">
        <v>406</v>
      </c>
      <c r="N90" s="3" t="s">
        <v>6234</v>
      </c>
    </row>
    <row r="91" spans="1:14" ht="15">
      <c r="A91" s="196"/>
      <c r="B91" s="202"/>
      <c r="C91" s="487"/>
      <c r="D91" s="488"/>
      <c r="E91" s="489"/>
      <c r="F91" s="3" t="s">
        <v>161</v>
      </c>
      <c r="G91" s="250"/>
      <c r="H91" s="250"/>
      <c r="I91" s="202"/>
      <c r="J91" s="169" t="s">
        <v>6117</v>
      </c>
      <c r="K91" s="169"/>
      <c r="L91" s="170"/>
      <c r="M91" s="59" t="s">
        <v>407</v>
      </c>
      <c r="N91" s="3" t="s">
        <v>6234</v>
      </c>
    </row>
    <row r="92" spans="1:14" ht="15">
      <c r="A92" s="196"/>
      <c r="B92" s="202"/>
      <c r="C92" s="487"/>
      <c r="D92" s="488"/>
      <c r="E92" s="489"/>
      <c r="F92" s="3" t="s">
        <v>162</v>
      </c>
      <c r="G92" s="250"/>
      <c r="H92" s="250"/>
      <c r="I92" s="202"/>
      <c r="J92" s="169" t="s">
        <v>6118</v>
      </c>
      <c r="K92" s="169"/>
      <c r="L92" s="170"/>
      <c r="M92" s="59" t="s">
        <v>408</v>
      </c>
      <c r="N92" s="3" t="s">
        <v>983</v>
      </c>
    </row>
    <row r="93" spans="1:14" ht="15">
      <c r="A93" s="196"/>
      <c r="B93" s="202"/>
      <c r="C93" s="487"/>
      <c r="D93" s="488"/>
      <c r="E93" s="489"/>
      <c r="F93" s="3" t="s">
        <v>163</v>
      </c>
      <c r="G93" s="250"/>
      <c r="H93" s="250"/>
      <c r="I93" s="202"/>
      <c r="J93" s="169" t="s">
        <v>6119</v>
      </c>
      <c r="K93" s="169"/>
      <c r="L93" s="170"/>
      <c r="M93" s="59" t="s">
        <v>409</v>
      </c>
      <c r="N93" s="3" t="s">
        <v>984</v>
      </c>
    </row>
    <row r="94" spans="1:14" ht="15">
      <c r="A94" s="196"/>
      <c r="B94" s="202"/>
      <c r="C94" s="487"/>
      <c r="D94" s="488"/>
      <c r="E94" s="489"/>
      <c r="F94" s="3" t="s">
        <v>164</v>
      </c>
      <c r="G94" s="250"/>
      <c r="H94" s="250"/>
      <c r="I94" s="202"/>
      <c r="J94" s="169" t="s">
        <v>6120</v>
      </c>
      <c r="K94" s="169"/>
      <c r="L94" s="170"/>
      <c r="M94" s="59" t="s">
        <v>410</v>
      </c>
      <c r="N94" s="3" t="s">
        <v>985</v>
      </c>
    </row>
    <row r="95" spans="1:14" ht="15">
      <c r="A95" s="196"/>
      <c r="B95" s="202"/>
      <c r="C95" s="487"/>
      <c r="D95" s="488"/>
      <c r="E95" s="489"/>
      <c r="F95" s="3" t="s">
        <v>165</v>
      </c>
      <c r="G95" s="250"/>
      <c r="H95" s="250"/>
      <c r="I95" s="202"/>
      <c r="J95" s="169" t="s">
        <v>6121</v>
      </c>
      <c r="K95" s="169"/>
      <c r="L95" s="170"/>
      <c r="M95" s="59" t="s">
        <v>411</v>
      </c>
      <c r="N95" s="3" t="s">
        <v>986</v>
      </c>
    </row>
    <row r="96" spans="1:14" ht="15">
      <c r="A96" s="196"/>
      <c r="B96" s="202"/>
      <c r="C96" s="487"/>
      <c r="D96" s="488"/>
      <c r="E96" s="489"/>
      <c r="F96" s="3" t="s">
        <v>166</v>
      </c>
      <c r="G96" s="250"/>
      <c r="H96" s="250"/>
      <c r="I96" s="202"/>
      <c r="J96" s="169" t="s">
        <v>6122</v>
      </c>
      <c r="K96" s="169"/>
      <c r="L96" s="170"/>
      <c r="M96" s="59" t="s">
        <v>412</v>
      </c>
      <c r="N96" s="3" t="s">
        <v>6280</v>
      </c>
    </row>
    <row r="97" spans="1:14" ht="15">
      <c r="A97" s="196"/>
      <c r="B97" s="202"/>
      <c r="C97" s="487"/>
      <c r="D97" s="488"/>
      <c r="E97" s="489"/>
      <c r="F97" s="3" t="s">
        <v>167</v>
      </c>
      <c r="G97" s="250"/>
      <c r="H97" s="250"/>
      <c r="I97" s="202"/>
      <c r="J97" s="169" t="s">
        <v>6123</v>
      </c>
      <c r="K97" s="169"/>
      <c r="L97" s="170"/>
      <c r="M97" s="59" t="s">
        <v>413</v>
      </c>
      <c r="N97" s="3" t="s">
        <v>6281</v>
      </c>
    </row>
    <row r="98" spans="1:14" ht="15">
      <c r="A98" s="196"/>
      <c r="B98" s="202"/>
      <c r="C98" s="487"/>
      <c r="D98" s="488"/>
      <c r="E98" s="489"/>
      <c r="F98" s="3" t="s">
        <v>168</v>
      </c>
      <c r="G98" s="250"/>
      <c r="H98" s="250"/>
      <c r="I98" s="202"/>
      <c r="J98" s="169" t="s">
        <v>6124</v>
      </c>
      <c r="K98" s="169"/>
      <c r="L98" s="170"/>
      <c r="M98" s="59" t="s">
        <v>414</v>
      </c>
      <c r="N98" s="3" t="s">
        <v>6234</v>
      </c>
    </row>
    <row r="99" spans="1:14" ht="15">
      <c r="A99" s="45" t="s">
        <v>6518</v>
      </c>
      <c r="B99" s="1" t="b">
        <f>OR(AND((dotazník!F86&lt;dotazník!I86),ISNUMBER(dotazník!F86),ISNUMBER(dotazník!I86)),AND((dotazník!F87&lt;dotazník!I87),ISNUMBER(dotazník!F87),ISNUMBER(dotazník!I87)),AND((dotazník!F88&lt;dotazník!I88),ISNUMBER(dotazník!F88),ISNUMBER(dotazník!I88)),AND((dotazník!F89&lt;dotazník!I89),ISNUMBER(dotazník!F89),ISNUMBER(dotazník!I89)))</f>
        <v>0</v>
      </c>
      <c r="C99" s="507" t="s">
        <v>6519</v>
      </c>
      <c r="D99" s="508"/>
      <c r="E99" s="509"/>
      <c r="F99" s="3" t="s">
        <v>169</v>
      </c>
      <c r="G99" s="250"/>
      <c r="H99" s="250"/>
      <c r="I99" s="202"/>
      <c r="J99" s="169" t="s">
        <v>6125</v>
      </c>
      <c r="K99" s="169"/>
      <c r="L99" s="170"/>
      <c r="M99" s="59" t="s">
        <v>415</v>
      </c>
      <c r="N99" s="3" t="s">
        <v>987</v>
      </c>
    </row>
    <row r="100" spans="1:14" ht="15">
      <c r="A100" s="196"/>
      <c r="B100" s="202"/>
      <c r="C100" s="487"/>
      <c r="D100" s="488"/>
      <c r="E100" s="489"/>
      <c r="F100" s="3" t="s">
        <v>170</v>
      </c>
      <c r="G100" s="250"/>
      <c r="H100" s="250"/>
      <c r="I100" s="202"/>
      <c r="J100" s="169" t="s">
        <v>6126</v>
      </c>
      <c r="K100" s="169"/>
      <c r="L100" s="170"/>
      <c r="M100" s="59" t="s">
        <v>416</v>
      </c>
      <c r="N100" s="3" t="s">
        <v>988</v>
      </c>
    </row>
    <row r="101" spans="1:14" ht="15">
      <c r="A101" s="196"/>
      <c r="B101" s="202"/>
      <c r="C101" s="487"/>
      <c r="D101" s="488"/>
      <c r="E101" s="489"/>
      <c r="F101" s="3" t="s">
        <v>171</v>
      </c>
      <c r="G101" s="250"/>
      <c r="H101" s="250"/>
      <c r="I101" s="202"/>
      <c r="J101" s="169" t="s">
        <v>6127</v>
      </c>
      <c r="K101" s="169"/>
      <c r="L101" s="170"/>
      <c r="M101" s="59" t="s">
        <v>417</v>
      </c>
      <c r="N101" s="3" t="s">
        <v>989</v>
      </c>
    </row>
    <row r="102" spans="1:14" ht="15">
      <c r="A102" s="196"/>
      <c r="B102" s="202"/>
      <c r="C102" s="487"/>
      <c r="D102" s="488"/>
      <c r="E102" s="489"/>
      <c r="F102" s="3" t="s">
        <v>172</v>
      </c>
      <c r="G102" s="250"/>
      <c r="H102" s="250"/>
      <c r="I102" s="202"/>
      <c r="J102" s="169" t="s">
        <v>6128</v>
      </c>
      <c r="K102" s="169"/>
      <c r="L102" s="170"/>
      <c r="M102" s="59" t="s">
        <v>418</v>
      </c>
      <c r="N102" s="3" t="s">
        <v>990</v>
      </c>
    </row>
    <row r="103" spans="1:14" ht="15">
      <c r="A103" s="45" t="s">
        <v>6206</v>
      </c>
      <c r="B103" s="1" t="b">
        <f>AND((dotazník!F108&lt;dotazník!K108),ISNUMBER(dotazník!F108),ISNUMBER(dotazník!K108))</f>
        <v>0</v>
      </c>
      <c r="C103" s="507" t="s">
        <v>6266</v>
      </c>
      <c r="D103" s="508"/>
      <c r="E103" s="509"/>
      <c r="F103" s="3" t="s">
        <v>173</v>
      </c>
      <c r="G103" s="250"/>
      <c r="H103" s="250"/>
      <c r="I103" s="202"/>
      <c r="J103" s="169" t="s">
        <v>6129</v>
      </c>
      <c r="K103" s="169"/>
      <c r="L103" s="170"/>
      <c r="M103" s="59" t="s">
        <v>419</v>
      </c>
      <c r="N103" s="3" t="s">
        <v>6234</v>
      </c>
    </row>
    <row r="104" spans="1:14" ht="15">
      <c r="A104" s="196"/>
      <c r="B104" s="202"/>
      <c r="C104" s="487"/>
      <c r="D104" s="488"/>
      <c r="E104" s="489"/>
      <c r="F104" s="3" t="s">
        <v>174</v>
      </c>
      <c r="G104" s="250"/>
      <c r="H104" s="250"/>
      <c r="I104" s="202"/>
      <c r="J104" s="169" t="s">
        <v>6130</v>
      </c>
      <c r="K104" s="169"/>
      <c r="L104" s="170"/>
      <c r="M104" s="59" t="s">
        <v>420</v>
      </c>
      <c r="N104" s="3" t="s">
        <v>991</v>
      </c>
    </row>
    <row r="105" spans="1:14" ht="15">
      <c r="A105" s="196"/>
      <c r="B105" s="202"/>
      <c r="C105" s="487"/>
      <c r="D105" s="488"/>
      <c r="E105" s="489"/>
      <c r="F105" s="3" t="s">
        <v>175</v>
      </c>
      <c r="G105" s="250"/>
      <c r="H105" s="250"/>
      <c r="I105" s="202"/>
      <c r="J105" s="169" t="s">
        <v>6131</v>
      </c>
      <c r="K105" s="169"/>
      <c r="L105" s="170"/>
      <c r="M105" s="59" t="s">
        <v>421</v>
      </c>
      <c r="N105" s="3" t="s">
        <v>6282</v>
      </c>
    </row>
    <row r="106" spans="1:14" ht="15">
      <c r="A106" s="196"/>
      <c r="B106" s="202"/>
      <c r="C106" s="487"/>
      <c r="D106" s="488"/>
      <c r="E106" s="489"/>
      <c r="F106" s="3" t="s">
        <v>176</v>
      </c>
      <c r="G106" s="250"/>
      <c r="H106" s="250"/>
      <c r="I106" s="202"/>
      <c r="J106" s="169" t="s">
        <v>6132</v>
      </c>
      <c r="K106" s="169"/>
      <c r="L106" s="170"/>
      <c r="M106" s="59" t="s">
        <v>422</v>
      </c>
      <c r="N106" s="3" t="s">
        <v>6234</v>
      </c>
    </row>
    <row r="107" spans="1:14" ht="15.75" thickBot="1">
      <c r="A107" s="198"/>
      <c r="B107" s="249"/>
      <c r="C107" s="50"/>
      <c r="D107" s="51"/>
      <c r="E107" s="52"/>
      <c r="F107" s="3" t="s">
        <v>177</v>
      </c>
      <c r="G107" s="250"/>
      <c r="H107" s="250"/>
      <c r="I107" s="202"/>
      <c r="J107" s="169" t="s">
        <v>6133</v>
      </c>
      <c r="K107" s="169"/>
      <c r="L107" s="170"/>
      <c r="M107" s="59" t="s">
        <v>423</v>
      </c>
      <c r="N107" s="3" t="s">
        <v>992</v>
      </c>
    </row>
    <row r="108" spans="1:14" ht="15">
      <c r="A108" s="485" t="s">
        <v>6201</v>
      </c>
      <c r="B108" s="499"/>
      <c r="C108" s="499"/>
      <c r="D108" s="217" t="s">
        <v>6368</v>
      </c>
      <c r="E108" s="218" t="s">
        <v>6494</v>
      </c>
      <c r="F108" s="3" t="s">
        <v>178</v>
      </c>
      <c r="G108" s="250"/>
      <c r="H108" s="250"/>
      <c r="I108" s="202"/>
      <c r="J108" s="169" t="s">
        <v>6134</v>
      </c>
      <c r="K108" s="169"/>
      <c r="L108" s="170"/>
      <c r="M108" s="59" t="s">
        <v>424</v>
      </c>
      <c r="N108" s="3" t="s">
        <v>6234</v>
      </c>
    </row>
    <row r="109" spans="1:14" ht="15">
      <c r="A109" s="211"/>
      <c r="B109" s="212"/>
      <c r="C109" s="487"/>
      <c r="D109" s="488"/>
      <c r="E109" s="489"/>
      <c r="F109" s="3" t="s">
        <v>179</v>
      </c>
      <c r="G109" s="250"/>
      <c r="H109" s="250"/>
      <c r="I109" s="202"/>
      <c r="J109" s="169" t="s">
        <v>6135</v>
      </c>
      <c r="K109" s="169"/>
      <c r="L109" s="170"/>
      <c r="M109" s="59" t="s">
        <v>425</v>
      </c>
      <c r="N109" s="3" t="s">
        <v>6234</v>
      </c>
    </row>
    <row r="110" spans="1:14" ht="15">
      <c r="A110" s="211"/>
      <c r="B110" s="212"/>
      <c r="C110" s="487"/>
      <c r="D110" s="488"/>
      <c r="E110" s="489"/>
      <c r="F110" s="3" t="s">
        <v>180</v>
      </c>
      <c r="G110" s="250"/>
      <c r="H110" s="250"/>
      <c r="I110" s="202"/>
      <c r="J110" s="169" t="s">
        <v>6136</v>
      </c>
      <c r="K110" s="169"/>
      <c r="L110" s="170"/>
      <c r="M110" s="59" t="s">
        <v>426</v>
      </c>
      <c r="N110" s="3" t="s">
        <v>6283</v>
      </c>
    </row>
    <row r="111" spans="1:14" ht="15.75" thickBot="1">
      <c r="A111" s="213"/>
      <c r="B111" s="214"/>
      <c r="C111" s="519"/>
      <c r="D111" s="520"/>
      <c r="E111" s="521"/>
      <c r="F111" s="3" t="s">
        <v>181</v>
      </c>
      <c r="G111" s="250"/>
      <c r="H111" s="250"/>
      <c r="I111" s="202"/>
      <c r="J111" s="169" t="s">
        <v>6137</v>
      </c>
      <c r="K111" s="169"/>
      <c r="L111" s="170"/>
      <c r="M111" s="59" t="s">
        <v>427</v>
      </c>
      <c r="N111" s="3" t="s">
        <v>993</v>
      </c>
    </row>
    <row r="112" spans="1:14" ht="15">
      <c r="A112" s="485" t="s">
        <v>6299</v>
      </c>
      <c r="B112" s="486"/>
      <c r="C112" s="504" t="s">
        <v>6203</v>
      </c>
      <c r="D112" s="505"/>
      <c r="E112" s="506"/>
      <c r="F112" s="92" t="s">
        <v>182</v>
      </c>
      <c r="G112" s="250"/>
      <c r="H112" s="250"/>
      <c r="I112" s="202"/>
      <c r="J112" s="169" t="s">
        <v>6138</v>
      </c>
      <c r="K112" s="169"/>
      <c r="L112" s="170"/>
      <c r="M112" s="59" t="s">
        <v>428</v>
      </c>
      <c r="N112" s="3" t="s">
        <v>994</v>
      </c>
    </row>
    <row r="113" spans="1:14" ht="15">
      <c r="A113" s="196"/>
      <c r="B113" s="203"/>
      <c r="C113" s="39" t="s">
        <v>309</v>
      </c>
      <c r="D113" s="12" t="str">
        <f>IF(OR(E113=TRUE,E113=1,LEN(E113)=6),"ANO","NE")</f>
        <v>NE</v>
      </c>
      <c r="E113" s="98" t="b">
        <v>0</v>
      </c>
      <c r="F113" s="92" t="s">
        <v>183</v>
      </c>
      <c r="G113" s="250"/>
      <c r="H113" s="250"/>
      <c r="I113" s="202"/>
      <c r="J113" s="169" t="s">
        <v>6139</v>
      </c>
      <c r="K113" s="169"/>
      <c r="L113" s="170"/>
      <c r="M113" s="59" t="s">
        <v>429</v>
      </c>
      <c r="N113" s="3" t="s">
        <v>6234</v>
      </c>
    </row>
    <row r="114" spans="1:14" ht="15">
      <c r="A114" s="196"/>
      <c r="B114" s="203"/>
      <c r="C114" s="38" t="s">
        <v>6195</v>
      </c>
      <c r="D114" s="12" t="str">
        <f aca="true" t="shared" si="2" ref="D114:D120">IF(OR(E114=TRUE,E114=1,LEN(E114)=6),"ANO","NE")</f>
        <v>NE</v>
      </c>
      <c r="E114" s="98" t="b">
        <v>0</v>
      </c>
      <c r="F114" s="92" t="s">
        <v>184</v>
      </c>
      <c r="G114" s="250"/>
      <c r="H114" s="250"/>
      <c r="I114" s="202"/>
      <c r="J114" s="169" t="s">
        <v>6140</v>
      </c>
      <c r="K114" s="169"/>
      <c r="L114" s="170"/>
      <c r="M114" s="59" t="s">
        <v>430</v>
      </c>
      <c r="N114" s="3" t="s">
        <v>995</v>
      </c>
    </row>
    <row r="115" spans="1:14" ht="15">
      <c r="A115" s="196"/>
      <c r="B115" s="203"/>
      <c r="C115" s="39" t="s">
        <v>53</v>
      </c>
      <c r="D115" s="12" t="str">
        <f t="shared" si="2"/>
        <v>NE</v>
      </c>
      <c r="E115" s="98" t="b">
        <v>0</v>
      </c>
      <c r="F115" s="92" t="s">
        <v>185</v>
      </c>
      <c r="G115" s="250"/>
      <c r="H115" s="250"/>
      <c r="I115" s="202"/>
      <c r="J115" s="169" t="s">
        <v>6141</v>
      </c>
      <c r="K115" s="169"/>
      <c r="L115" s="170"/>
      <c r="M115" s="59" t="s">
        <v>431</v>
      </c>
      <c r="N115" s="3" t="s">
        <v>996</v>
      </c>
    </row>
    <row r="116" spans="1:14" ht="15">
      <c r="A116" s="196"/>
      <c r="B116" s="203"/>
      <c r="C116" s="39" t="s">
        <v>54</v>
      </c>
      <c r="D116" s="12" t="str">
        <f t="shared" si="2"/>
        <v>NE</v>
      </c>
      <c r="E116" s="98" t="b">
        <v>0</v>
      </c>
      <c r="F116" s="92" t="s">
        <v>186</v>
      </c>
      <c r="G116" s="250"/>
      <c r="H116" s="250"/>
      <c r="I116" s="202"/>
      <c r="J116" s="169" t="s">
        <v>6142</v>
      </c>
      <c r="K116" s="169"/>
      <c r="L116" s="170"/>
      <c r="M116" s="59" t="s">
        <v>6292</v>
      </c>
      <c r="N116" s="3" t="s">
        <v>6234</v>
      </c>
    </row>
    <row r="117" spans="1:14" ht="15">
      <c r="A117" s="196"/>
      <c r="B117" s="203"/>
      <c r="C117" s="39" t="s">
        <v>55</v>
      </c>
      <c r="D117" s="12" t="str">
        <f t="shared" si="2"/>
        <v>NE</v>
      </c>
      <c r="E117" s="98" t="b">
        <v>0</v>
      </c>
      <c r="F117" s="92" t="s">
        <v>187</v>
      </c>
      <c r="G117" s="250"/>
      <c r="H117" s="250"/>
      <c r="I117" s="202"/>
      <c r="J117" s="169" t="s">
        <v>6143</v>
      </c>
      <c r="K117" s="169"/>
      <c r="L117" s="170"/>
      <c r="M117" s="59" t="s">
        <v>432</v>
      </c>
      <c r="N117" s="3" t="s">
        <v>997</v>
      </c>
    </row>
    <row r="118" spans="1:14" ht="15">
      <c r="A118" s="196"/>
      <c r="B118" s="203"/>
      <c r="C118" s="39" t="s">
        <v>6208</v>
      </c>
      <c r="D118" s="12" t="str">
        <f t="shared" si="2"/>
        <v>NE</v>
      </c>
      <c r="E118" s="98" t="b">
        <v>0</v>
      </c>
      <c r="F118" s="92" t="s">
        <v>188</v>
      </c>
      <c r="G118" s="250"/>
      <c r="H118" s="250"/>
      <c r="I118" s="202"/>
      <c r="J118" s="169" t="s">
        <v>6144</v>
      </c>
      <c r="K118" s="169"/>
      <c r="L118" s="170"/>
      <c r="M118" s="59" t="s">
        <v>433</v>
      </c>
      <c r="N118" s="3" t="s">
        <v>998</v>
      </c>
    </row>
    <row r="119" spans="1:14" ht="15">
      <c r="A119" s="196"/>
      <c r="B119" s="203"/>
      <c r="C119" s="39" t="s">
        <v>6207</v>
      </c>
      <c r="D119" s="12" t="str">
        <f t="shared" si="2"/>
        <v>NE</v>
      </c>
      <c r="E119" s="98" t="b">
        <v>0</v>
      </c>
      <c r="F119" s="92" t="s">
        <v>189</v>
      </c>
      <c r="G119" s="250"/>
      <c r="H119" s="250"/>
      <c r="I119" s="202"/>
      <c r="J119" s="169" t="s">
        <v>6145</v>
      </c>
      <c r="K119" s="169"/>
      <c r="L119" s="170"/>
      <c r="M119" s="59" t="s">
        <v>434</v>
      </c>
      <c r="N119" s="3" t="s">
        <v>999</v>
      </c>
    </row>
    <row r="120" spans="1:14" ht="15.75" thickBot="1">
      <c r="A120" s="196"/>
      <c r="B120" s="203"/>
      <c r="C120" s="40" t="s">
        <v>57</v>
      </c>
      <c r="D120" s="99" t="str">
        <f t="shared" si="2"/>
        <v>NE</v>
      </c>
      <c r="E120" s="219" t="b">
        <v>0</v>
      </c>
      <c r="F120" s="92" t="s">
        <v>190</v>
      </c>
      <c r="G120" s="250"/>
      <c r="H120" s="250"/>
      <c r="I120" s="202"/>
      <c r="J120" s="169" t="s">
        <v>6146</v>
      </c>
      <c r="K120" s="169"/>
      <c r="L120" s="170"/>
      <c r="M120" s="59" t="s">
        <v>435</v>
      </c>
      <c r="N120" s="3" t="s">
        <v>1000</v>
      </c>
    </row>
    <row r="121" spans="1:14" ht="15.75" thickBot="1">
      <c r="A121" s="215" t="s">
        <v>6298</v>
      </c>
      <c r="B121" s="216" t="s">
        <v>6494</v>
      </c>
      <c r="E121" s="220" t="s">
        <v>6370</v>
      </c>
      <c r="F121" s="92" t="s">
        <v>191</v>
      </c>
      <c r="G121" s="250"/>
      <c r="H121" s="250"/>
      <c r="I121" s="202"/>
      <c r="J121" s="169" t="s">
        <v>6147</v>
      </c>
      <c r="K121" s="169"/>
      <c r="L121" s="170"/>
      <c r="M121" s="59" t="s">
        <v>436</v>
      </c>
      <c r="N121" s="3" t="s">
        <v>6234</v>
      </c>
    </row>
    <row r="122" spans="1:14" ht="15">
      <c r="A122" s="485" t="s">
        <v>1036</v>
      </c>
      <c r="B122" s="499"/>
      <c r="C122" s="486"/>
      <c r="E122" s="221" t="s">
        <v>6371</v>
      </c>
      <c r="F122" s="92" t="s">
        <v>192</v>
      </c>
      <c r="G122" s="250"/>
      <c r="H122" s="250"/>
      <c r="I122" s="202"/>
      <c r="J122" s="169" t="s">
        <v>6148</v>
      </c>
      <c r="K122" s="169"/>
      <c r="L122" s="170"/>
      <c r="M122" s="59" t="s">
        <v>437</v>
      </c>
      <c r="N122" s="3" t="s">
        <v>6234</v>
      </c>
    </row>
    <row r="123" spans="1:14" ht="15">
      <c r="A123" s="196"/>
      <c r="B123" s="204"/>
      <c r="C123" s="205"/>
      <c r="E123" s="222" t="s">
        <v>6372</v>
      </c>
      <c r="F123" s="92" t="s">
        <v>193</v>
      </c>
      <c r="G123" s="250"/>
      <c r="H123" s="250"/>
      <c r="I123" s="202"/>
      <c r="J123" s="169" t="s">
        <v>6149</v>
      </c>
      <c r="K123" s="169"/>
      <c r="L123" s="170"/>
      <c r="M123" s="59" t="s">
        <v>438</v>
      </c>
      <c r="N123" s="3" t="s">
        <v>6284</v>
      </c>
    </row>
    <row r="124" spans="1:14" ht="15" customHeight="1">
      <c r="A124" s="196"/>
      <c r="B124" s="204"/>
      <c r="C124" s="205"/>
      <c r="E124" s="223" t="s">
        <v>6373</v>
      </c>
      <c r="F124" s="92" t="s">
        <v>194</v>
      </c>
      <c r="G124" s="250"/>
      <c r="H124" s="250"/>
      <c r="I124" s="202"/>
      <c r="J124" s="169" t="s">
        <v>6150</v>
      </c>
      <c r="K124" s="169"/>
      <c r="L124" s="170"/>
      <c r="M124" s="59" t="s">
        <v>439</v>
      </c>
      <c r="N124" s="3" t="s">
        <v>1001</v>
      </c>
    </row>
    <row r="125" spans="1:14" ht="15" customHeight="1">
      <c r="A125" s="196"/>
      <c r="B125" s="204"/>
      <c r="C125" s="205"/>
      <c r="E125" s="223" t="s">
        <v>6374</v>
      </c>
      <c r="F125" s="92" t="s">
        <v>195</v>
      </c>
      <c r="G125" s="250"/>
      <c r="H125" s="250"/>
      <c r="I125" s="202"/>
      <c r="J125" s="169" t="s">
        <v>6151</v>
      </c>
      <c r="K125" s="169"/>
      <c r="L125" s="170"/>
      <c r="M125" s="59" t="s">
        <v>440</v>
      </c>
      <c r="N125" s="3" t="s">
        <v>1002</v>
      </c>
    </row>
    <row r="126" spans="1:14" ht="15.75" thickBot="1">
      <c r="A126" s="198"/>
      <c r="B126" s="206"/>
      <c r="C126" s="207"/>
      <c r="E126" s="222" t="s">
        <v>6375</v>
      </c>
      <c r="F126" s="92" t="s">
        <v>196</v>
      </c>
      <c r="G126" s="250"/>
      <c r="H126" s="250"/>
      <c r="I126" s="202"/>
      <c r="J126" s="169" t="s">
        <v>6152</v>
      </c>
      <c r="K126" s="169"/>
      <c r="L126" s="170"/>
      <c r="M126" s="59" t="s">
        <v>441</v>
      </c>
      <c r="N126" s="3" t="s">
        <v>6234</v>
      </c>
    </row>
    <row r="127" spans="1:14" ht="15">
      <c r="A127" s="485" t="s">
        <v>934</v>
      </c>
      <c r="B127" s="499"/>
      <c r="C127" s="486"/>
      <c r="E127" s="223" t="s">
        <v>6376</v>
      </c>
      <c r="F127" s="3" t="s">
        <v>197</v>
      </c>
      <c r="G127" s="250"/>
      <c r="H127" s="250"/>
      <c r="I127" s="202"/>
      <c r="J127" s="169" t="s">
        <v>6153</v>
      </c>
      <c r="K127" s="169"/>
      <c r="L127" s="170"/>
      <c r="M127" s="59" t="s">
        <v>442</v>
      </c>
      <c r="N127" s="3" t="s">
        <v>1003</v>
      </c>
    </row>
    <row r="128" spans="1:14" ht="15">
      <c r="A128" s="196"/>
      <c r="B128" s="204"/>
      <c r="C128" s="205"/>
      <c r="E128" s="223" t="s">
        <v>6377</v>
      </c>
      <c r="F128" s="3" t="s">
        <v>198</v>
      </c>
      <c r="G128" s="250"/>
      <c r="H128" s="250"/>
      <c r="I128" s="202"/>
      <c r="J128" s="169" t="s">
        <v>6154</v>
      </c>
      <c r="K128" s="169"/>
      <c r="L128" s="170"/>
      <c r="M128" s="59" t="s">
        <v>443</v>
      </c>
      <c r="N128" s="3" t="s">
        <v>1004</v>
      </c>
    </row>
    <row r="129" spans="1:14" ht="15.75" thickBot="1">
      <c r="A129" s="196"/>
      <c r="B129" s="204"/>
      <c r="C129" s="205"/>
      <c r="E129" s="224" t="s">
        <v>6378</v>
      </c>
      <c r="F129" s="3" t="s">
        <v>199</v>
      </c>
      <c r="G129" s="250"/>
      <c r="H129" s="250"/>
      <c r="I129" s="202"/>
      <c r="J129" s="169" t="s">
        <v>6155</v>
      </c>
      <c r="K129" s="169"/>
      <c r="L129" s="170"/>
      <c r="M129" s="59" t="s">
        <v>444</v>
      </c>
      <c r="N129" s="3" t="s">
        <v>1005</v>
      </c>
    </row>
    <row r="130" spans="1:14" ht="15">
      <c r="A130" s="196"/>
      <c r="B130" s="204"/>
      <c r="C130" s="205"/>
      <c r="F130" s="3" t="s">
        <v>200</v>
      </c>
      <c r="G130" s="250"/>
      <c r="H130" s="250"/>
      <c r="I130" s="202"/>
      <c r="J130" s="169" t="s">
        <v>6156</v>
      </c>
      <c r="K130" s="169"/>
      <c r="L130" s="170"/>
      <c r="M130" s="59" t="s">
        <v>445</v>
      </c>
      <c r="N130" s="3" t="s">
        <v>6234</v>
      </c>
    </row>
    <row r="131" spans="1:14" ht="15">
      <c r="A131" s="196"/>
      <c r="B131" s="204"/>
      <c r="C131" s="205"/>
      <c r="F131" s="3" t="s">
        <v>201</v>
      </c>
      <c r="G131" s="250"/>
      <c r="H131" s="250"/>
      <c r="I131" s="202"/>
      <c r="J131" s="169" t="s">
        <v>6157</v>
      </c>
      <c r="K131" s="169"/>
      <c r="L131" s="170"/>
      <c r="M131" s="59" t="s">
        <v>446</v>
      </c>
      <c r="N131" s="3" t="s">
        <v>1006</v>
      </c>
    </row>
    <row r="132" spans="1:14" ht="15">
      <c r="A132" s="196"/>
      <c r="B132" s="204"/>
      <c r="C132" s="205"/>
      <c r="F132" s="3" t="s">
        <v>202</v>
      </c>
      <c r="G132" s="250"/>
      <c r="H132" s="250"/>
      <c r="I132" s="202"/>
      <c r="J132" s="169" t="s">
        <v>6158</v>
      </c>
      <c r="K132" s="169"/>
      <c r="L132" s="170"/>
      <c r="M132" s="59" t="s">
        <v>447</v>
      </c>
      <c r="N132" s="3" t="s">
        <v>1007</v>
      </c>
    </row>
    <row r="133" spans="1:14" ht="15">
      <c r="A133" s="196"/>
      <c r="B133" s="204"/>
      <c r="C133" s="205"/>
      <c r="F133" s="3" t="s">
        <v>203</v>
      </c>
      <c r="G133" s="250"/>
      <c r="H133" s="250"/>
      <c r="I133" s="202"/>
      <c r="J133" s="169" t="s">
        <v>6159</v>
      </c>
      <c r="K133" s="169"/>
      <c r="L133" s="170"/>
      <c r="M133" s="59" t="s">
        <v>448</v>
      </c>
      <c r="N133" s="3" t="s">
        <v>6234</v>
      </c>
    </row>
    <row r="134" spans="1:14" ht="15.75" thickBot="1">
      <c r="A134" s="198"/>
      <c r="B134" s="206"/>
      <c r="C134" s="207"/>
      <c r="F134" s="3" t="s">
        <v>204</v>
      </c>
      <c r="G134" s="250"/>
      <c r="H134" s="250"/>
      <c r="I134" s="202"/>
      <c r="J134" s="169" t="s">
        <v>6160</v>
      </c>
      <c r="K134" s="169"/>
      <c r="L134" s="170"/>
      <c r="M134" s="59" t="s">
        <v>449</v>
      </c>
      <c r="N134" s="3" t="s">
        <v>1008</v>
      </c>
    </row>
    <row r="135" spans="1:14" ht="15">
      <c r="A135" s="516" t="s">
        <v>6317</v>
      </c>
      <c r="B135" s="517"/>
      <c r="C135" s="517"/>
      <c r="D135" s="517"/>
      <c r="E135" s="518"/>
      <c r="F135" s="3" t="s">
        <v>205</v>
      </c>
      <c r="G135" s="250"/>
      <c r="H135" s="250"/>
      <c r="I135" s="202"/>
      <c r="J135" s="169" t="s">
        <v>6161</v>
      </c>
      <c r="K135" s="169"/>
      <c r="L135" s="170"/>
      <c r="M135" s="59" t="s">
        <v>450</v>
      </c>
      <c r="N135" s="3" t="s">
        <v>1009</v>
      </c>
    </row>
    <row r="136" spans="1:14" ht="15">
      <c r="A136" s="510" t="s">
        <v>6319</v>
      </c>
      <c r="B136" s="511"/>
      <c r="C136" s="511"/>
      <c r="D136" s="511"/>
      <c r="E136" s="512"/>
      <c r="F136" s="3" t="s">
        <v>206</v>
      </c>
      <c r="G136" s="250"/>
      <c r="H136" s="250"/>
      <c r="I136" s="202"/>
      <c r="J136" s="169" t="s">
        <v>6162</v>
      </c>
      <c r="K136" s="169"/>
      <c r="L136" s="170"/>
      <c r="M136" s="59" t="s">
        <v>451</v>
      </c>
      <c r="N136" s="3" t="s">
        <v>6234</v>
      </c>
    </row>
    <row r="137" spans="1:14" ht="15.75" thickBot="1">
      <c r="A137" s="513"/>
      <c r="B137" s="514"/>
      <c r="C137" s="514"/>
      <c r="D137" s="514"/>
      <c r="E137" s="515"/>
      <c r="F137" s="3" t="s">
        <v>207</v>
      </c>
      <c r="G137" s="250"/>
      <c r="H137" s="250"/>
      <c r="I137" s="202"/>
      <c r="J137" s="169" t="s">
        <v>6163</v>
      </c>
      <c r="K137" s="169"/>
      <c r="L137" s="170"/>
      <c r="M137" s="59" t="s">
        <v>452</v>
      </c>
      <c r="N137" s="3" t="s">
        <v>6285</v>
      </c>
    </row>
    <row r="138" spans="6:14" ht="15">
      <c r="F138" s="3" t="s">
        <v>208</v>
      </c>
      <c r="G138" s="250"/>
      <c r="H138" s="250"/>
      <c r="I138" s="202"/>
      <c r="J138" s="169" t="s">
        <v>6164</v>
      </c>
      <c r="K138" s="169"/>
      <c r="L138" s="170"/>
      <c r="M138" s="59" t="s">
        <v>453</v>
      </c>
      <c r="N138" s="3" t="s">
        <v>1010</v>
      </c>
    </row>
    <row r="139" spans="6:14" ht="15">
      <c r="F139" s="3" t="s">
        <v>210</v>
      </c>
      <c r="G139" s="250"/>
      <c r="H139" s="250"/>
      <c r="I139" s="202"/>
      <c r="J139" s="169" t="s">
        <v>6165</v>
      </c>
      <c r="K139" s="169"/>
      <c r="L139" s="170"/>
      <c r="M139" s="59" t="s">
        <v>454</v>
      </c>
      <c r="N139" s="3" t="s">
        <v>1011</v>
      </c>
    </row>
    <row r="140" spans="6:14" ht="15">
      <c r="F140" s="3" t="s">
        <v>211</v>
      </c>
      <c r="G140" s="250"/>
      <c r="H140" s="250"/>
      <c r="I140" s="202"/>
      <c r="J140" s="169" t="s">
        <v>6166</v>
      </c>
      <c r="K140" s="169"/>
      <c r="L140" s="170"/>
      <c r="M140" s="59" t="s">
        <v>455</v>
      </c>
      <c r="N140" s="3" t="s">
        <v>1012</v>
      </c>
    </row>
    <row r="141" spans="6:14" ht="15">
      <c r="F141" s="3" t="s">
        <v>212</v>
      </c>
      <c r="G141" s="250"/>
      <c r="H141" s="250"/>
      <c r="I141" s="202"/>
      <c r="J141" s="169" t="s">
        <v>6167</v>
      </c>
      <c r="K141" s="169"/>
      <c r="L141" s="170"/>
      <c r="M141" s="59" t="s">
        <v>456</v>
      </c>
      <c r="N141" s="3" t="s">
        <v>6234</v>
      </c>
    </row>
    <row r="142" spans="6:14" ht="15">
      <c r="F142" s="3" t="s">
        <v>213</v>
      </c>
      <c r="G142" s="250"/>
      <c r="H142" s="250"/>
      <c r="I142" s="202"/>
      <c r="J142" s="169" t="s">
        <v>6168</v>
      </c>
      <c r="K142" s="169"/>
      <c r="L142" s="170"/>
      <c r="M142" s="59" t="s">
        <v>6293</v>
      </c>
      <c r="N142" s="3" t="s">
        <v>6234</v>
      </c>
    </row>
    <row r="143" spans="6:14" ht="15">
      <c r="F143" s="3" t="s">
        <v>214</v>
      </c>
      <c r="G143" s="250"/>
      <c r="H143" s="250"/>
      <c r="I143" s="202"/>
      <c r="J143" s="169" t="s">
        <v>6169</v>
      </c>
      <c r="K143" s="169"/>
      <c r="L143" s="170"/>
      <c r="M143" s="59" t="s">
        <v>457</v>
      </c>
      <c r="N143" s="3" t="s">
        <v>1013</v>
      </c>
    </row>
    <row r="144" spans="6:14" ht="15">
      <c r="F144" s="3" t="s">
        <v>215</v>
      </c>
      <c r="G144" s="250"/>
      <c r="H144" s="250"/>
      <c r="I144" s="202"/>
      <c r="J144" s="169" t="s">
        <v>6170</v>
      </c>
      <c r="K144" s="169"/>
      <c r="L144" s="170"/>
      <c r="M144" s="59" t="s">
        <v>458</v>
      </c>
      <c r="N144" s="3" t="s">
        <v>1014</v>
      </c>
    </row>
    <row r="145" spans="6:14" ht="15">
      <c r="F145" s="3" t="s">
        <v>216</v>
      </c>
      <c r="G145" s="250"/>
      <c r="H145" s="250"/>
      <c r="I145" s="202"/>
      <c r="J145" s="169" t="s">
        <v>6171</v>
      </c>
      <c r="K145" s="169"/>
      <c r="L145" s="170"/>
      <c r="M145" s="59" t="s">
        <v>459</v>
      </c>
      <c r="N145" s="3" t="s">
        <v>1015</v>
      </c>
    </row>
    <row r="146" spans="6:14" ht="15">
      <c r="F146" s="3" t="s">
        <v>218</v>
      </c>
      <c r="G146" s="250"/>
      <c r="H146" s="250"/>
      <c r="I146" s="202"/>
      <c r="J146" s="169" t="s">
        <v>6172</v>
      </c>
      <c r="K146" s="169"/>
      <c r="L146" s="170"/>
      <c r="M146" s="59" t="s">
        <v>460</v>
      </c>
      <c r="N146" s="3" t="s">
        <v>1016</v>
      </c>
    </row>
    <row r="147" spans="6:14" ht="15">
      <c r="F147" s="3" t="s">
        <v>219</v>
      </c>
      <c r="G147" s="250"/>
      <c r="H147" s="250"/>
      <c r="I147" s="202"/>
      <c r="J147" s="169" t="s">
        <v>6173</v>
      </c>
      <c r="K147" s="169"/>
      <c r="L147" s="170"/>
      <c r="M147" s="59" t="s">
        <v>461</v>
      </c>
      <c r="N147" s="3" t="s">
        <v>1017</v>
      </c>
    </row>
    <row r="148" spans="6:14" ht="15">
      <c r="F148" s="3" t="s">
        <v>220</v>
      </c>
      <c r="G148" s="250"/>
      <c r="H148" s="250"/>
      <c r="I148" s="202"/>
      <c r="J148" s="169" t="s">
        <v>6174</v>
      </c>
      <c r="K148" s="169"/>
      <c r="L148" s="170"/>
      <c r="M148" s="59" t="s">
        <v>462</v>
      </c>
      <c r="N148" s="3" t="s">
        <v>1018</v>
      </c>
    </row>
    <row r="149" spans="6:14" ht="15">
      <c r="F149" s="3" t="s">
        <v>221</v>
      </c>
      <c r="G149" s="250"/>
      <c r="H149" s="250"/>
      <c r="I149" s="202"/>
      <c r="J149" s="169" t="s">
        <v>6175</v>
      </c>
      <c r="K149" s="169"/>
      <c r="L149" s="170"/>
      <c r="M149" s="59" t="s">
        <v>463</v>
      </c>
      <c r="N149" s="3" t="s">
        <v>1019</v>
      </c>
    </row>
    <row r="150" spans="6:14" ht="15">
      <c r="F150" s="3" t="s">
        <v>222</v>
      </c>
      <c r="G150" s="250"/>
      <c r="H150" s="250"/>
      <c r="I150" s="202"/>
      <c r="J150" s="169" t="s">
        <v>6176</v>
      </c>
      <c r="K150" s="169"/>
      <c r="L150" s="170"/>
      <c r="M150" s="59" t="s">
        <v>464</v>
      </c>
      <c r="N150" s="3" t="s">
        <v>1020</v>
      </c>
    </row>
    <row r="151" spans="6:14" ht="15">
      <c r="F151" s="3" t="s">
        <v>223</v>
      </c>
      <c r="G151" s="250"/>
      <c r="H151" s="250"/>
      <c r="I151" s="202"/>
      <c r="J151" s="169" t="s">
        <v>6177</v>
      </c>
      <c r="K151" s="169"/>
      <c r="L151" s="170"/>
      <c r="M151" s="59" t="s">
        <v>465</v>
      </c>
      <c r="N151" s="3" t="s">
        <v>6234</v>
      </c>
    </row>
    <row r="152" spans="6:14" ht="15">
      <c r="F152" s="3" t="s">
        <v>224</v>
      </c>
      <c r="G152" s="250"/>
      <c r="H152" s="250"/>
      <c r="I152" s="202"/>
      <c r="J152" s="169" t="s">
        <v>6178</v>
      </c>
      <c r="K152" s="169"/>
      <c r="L152" s="170"/>
      <c r="M152" s="59" t="s">
        <v>466</v>
      </c>
      <c r="N152" s="3" t="s">
        <v>1021</v>
      </c>
    </row>
    <row r="153" spans="6:14" ht="15">
      <c r="F153" s="3" t="s">
        <v>225</v>
      </c>
      <c r="G153" s="250"/>
      <c r="H153" s="250"/>
      <c r="I153" s="202"/>
      <c r="J153" s="169" t="s">
        <v>6179</v>
      </c>
      <c r="K153" s="169"/>
      <c r="L153" s="170"/>
      <c r="M153" s="59" t="s">
        <v>467</v>
      </c>
      <c r="N153" s="3" t="s">
        <v>6234</v>
      </c>
    </row>
    <row r="154" spans="6:14" ht="15">
      <c r="F154" s="3" t="s">
        <v>226</v>
      </c>
      <c r="G154" s="250"/>
      <c r="H154" s="250"/>
      <c r="I154" s="202"/>
      <c r="J154" s="169" t="s">
        <v>6180</v>
      </c>
      <c r="K154" s="169"/>
      <c r="L154" s="170"/>
      <c r="M154" s="59" t="s">
        <v>468</v>
      </c>
      <c r="N154" s="3" t="s">
        <v>1022</v>
      </c>
    </row>
    <row r="155" spans="6:14" ht="15">
      <c r="F155" s="3" t="s">
        <v>227</v>
      </c>
      <c r="G155" s="250"/>
      <c r="H155" s="250"/>
      <c r="I155" s="202"/>
      <c r="J155" s="169" t="s">
        <v>6181</v>
      </c>
      <c r="K155" s="169"/>
      <c r="L155" s="170"/>
      <c r="M155" s="59" t="s">
        <v>469</v>
      </c>
      <c r="N155" s="3" t="s">
        <v>1023</v>
      </c>
    </row>
    <row r="156" spans="6:14" ht="15">
      <c r="F156" s="3" t="s">
        <v>228</v>
      </c>
      <c r="G156" s="250"/>
      <c r="H156" s="250"/>
      <c r="I156" s="202"/>
      <c r="J156" s="169" t="s">
        <v>6182</v>
      </c>
      <c r="K156" s="169"/>
      <c r="L156" s="170"/>
      <c r="M156" s="59" t="s">
        <v>470</v>
      </c>
      <c r="N156" s="3" t="s">
        <v>1024</v>
      </c>
    </row>
    <row r="157" spans="6:14" ht="15">
      <c r="F157" s="3" t="s">
        <v>229</v>
      </c>
      <c r="G157" s="250"/>
      <c r="H157" s="250"/>
      <c r="I157" s="202"/>
      <c r="J157" s="169" t="s">
        <v>6183</v>
      </c>
      <c r="K157" s="169"/>
      <c r="L157" s="170"/>
      <c r="M157" s="59" t="s">
        <v>471</v>
      </c>
      <c r="N157" s="3" t="s">
        <v>1025</v>
      </c>
    </row>
    <row r="158" spans="6:14" ht="15">
      <c r="F158" s="3" t="s">
        <v>230</v>
      </c>
      <c r="G158" s="250"/>
      <c r="H158" s="250"/>
      <c r="I158" s="202"/>
      <c r="J158" s="169" t="s">
        <v>6184</v>
      </c>
      <c r="K158" s="169"/>
      <c r="L158" s="170"/>
      <c r="M158" s="59" t="s">
        <v>472</v>
      </c>
      <c r="N158" s="3" t="s">
        <v>1026</v>
      </c>
    </row>
    <row r="159" spans="6:14" ht="15">
      <c r="F159" s="3" t="s">
        <v>231</v>
      </c>
      <c r="G159" s="250"/>
      <c r="H159" s="250"/>
      <c r="I159" s="202"/>
      <c r="J159" s="169" t="s">
        <v>6185</v>
      </c>
      <c r="K159" s="169"/>
      <c r="L159" s="170"/>
      <c r="M159" s="59" t="s">
        <v>473</v>
      </c>
      <c r="N159" s="3" t="s">
        <v>6234</v>
      </c>
    </row>
    <row r="160" spans="6:14" ht="15">
      <c r="F160" s="3" t="s">
        <v>232</v>
      </c>
      <c r="G160" s="250"/>
      <c r="H160" s="250"/>
      <c r="I160" s="202"/>
      <c r="J160" s="169" t="s">
        <v>6186</v>
      </c>
      <c r="K160" s="169"/>
      <c r="L160" s="170"/>
      <c r="M160" s="59" t="s">
        <v>474</v>
      </c>
      <c r="N160" s="3" t="s">
        <v>6234</v>
      </c>
    </row>
    <row r="161" spans="6:14" ht="15">
      <c r="F161" s="3" t="s">
        <v>233</v>
      </c>
      <c r="G161" s="250"/>
      <c r="H161" s="250"/>
      <c r="I161" s="202"/>
      <c r="J161" s="169" t="s">
        <v>6187</v>
      </c>
      <c r="K161" s="169"/>
      <c r="L161" s="170"/>
      <c r="M161" s="59" t="s">
        <v>475</v>
      </c>
      <c r="N161" s="3" t="s">
        <v>1027</v>
      </c>
    </row>
    <row r="162" spans="6:14" ht="15">
      <c r="F162" s="3" t="s">
        <v>234</v>
      </c>
      <c r="G162" s="250"/>
      <c r="H162" s="250"/>
      <c r="I162" s="202"/>
      <c r="J162" s="169" t="s">
        <v>6188</v>
      </c>
      <c r="K162" s="169"/>
      <c r="L162" s="170"/>
      <c r="M162" s="59" t="s">
        <v>476</v>
      </c>
      <c r="N162" s="3" t="s">
        <v>6286</v>
      </c>
    </row>
    <row r="163" spans="6:14" ht="15">
      <c r="F163" s="3" t="s">
        <v>235</v>
      </c>
      <c r="G163" s="250"/>
      <c r="H163" s="250"/>
      <c r="I163" s="202"/>
      <c r="J163" s="169" t="s">
        <v>6189</v>
      </c>
      <c r="K163" s="169"/>
      <c r="L163" s="170"/>
      <c r="M163" s="59" t="s">
        <v>6294</v>
      </c>
      <c r="N163" s="3" t="s">
        <v>6234</v>
      </c>
    </row>
    <row r="164" spans="6:14" ht="15">
      <c r="F164" s="3" t="s">
        <v>236</v>
      </c>
      <c r="G164" s="250"/>
      <c r="H164" s="250"/>
      <c r="I164" s="202"/>
      <c r="J164" s="169" t="s">
        <v>6190</v>
      </c>
      <c r="K164" s="169"/>
      <c r="L164" s="170"/>
      <c r="M164" s="59" t="s">
        <v>477</v>
      </c>
      <c r="N164" s="3" t="s">
        <v>1028</v>
      </c>
    </row>
    <row r="165" spans="6:14" ht="15">
      <c r="F165" s="3" t="s">
        <v>237</v>
      </c>
      <c r="G165" s="250"/>
      <c r="H165" s="250"/>
      <c r="I165" s="202"/>
      <c r="J165" s="169" t="s">
        <v>6191</v>
      </c>
      <c r="K165" s="169"/>
      <c r="L165" s="170"/>
      <c r="M165" s="59" t="s">
        <v>478</v>
      </c>
      <c r="N165" s="3" t="s">
        <v>6234</v>
      </c>
    </row>
    <row r="166" spans="6:14" ht="15">
      <c r="F166" s="3" t="s">
        <v>238</v>
      </c>
      <c r="G166" s="250"/>
      <c r="H166" s="250"/>
      <c r="I166" s="202"/>
      <c r="J166" s="169" t="s">
        <v>6192</v>
      </c>
      <c r="K166" s="169"/>
      <c r="L166" s="170"/>
      <c r="M166" s="59" t="s">
        <v>479</v>
      </c>
      <c r="N166" s="3" t="s">
        <v>1029</v>
      </c>
    </row>
    <row r="167" spans="6:14" ht="15.75" thickBot="1">
      <c r="F167" s="3" t="s">
        <v>240</v>
      </c>
      <c r="G167" s="250"/>
      <c r="H167" s="250"/>
      <c r="I167" s="202"/>
      <c r="J167" s="171" t="s">
        <v>6193</v>
      </c>
      <c r="K167" s="171"/>
      <c r="L167" s="172"/>
      <c r="M167" s="59" t="s">
        <v>480</v>
      </c>
      <c r="N167" s="3" t="s">
        <v>1030</v>
      </c>
    </row>
    <row r="168" spans="6:14" ht="15">
      <c r="F168" s="3" t="s">
        <v>241</v>
      </c>
      <c r="G168" s="250"/>
      <c r="H168" s="250"/>
      <c r="I168" s="202"/>
      <c r="M168" s="59" t="s">
        <v>481</v>
      </c>
      <c r="N168" s="3" t="s">
        <v>1031</v>
      </c>
    </row>
    <row r="169" spans="6:14" ht="15">
      <c r="F169" s="3" t="s">
        <v>242</v>
      </c>
      <c r="G169" s="250"/>
      <c r="H169" s="250"/>
      <c r="I169" s="202"/>
      <c r="M169" s="1" t="s">
        <v>482</v>
      </c>
      <c r="N169" s="3" t="s">
        <v>6234</v>
      </c>
    </row>
    <row r="170" spans="6:14" ht="15">
      <c r="F170" s="3" t="s">
        <v>243</v>
      </c>
      <c r="G170" s="250"/>
      <c r="H170" s="250"/>
      <c r="I170" s="202"/>
      <c r="M170" s="1" t="s">
        <v>483</v>
      </c>
      <c r="N170" s="3" t="s">
        <v>6287</v>
      </c>
    </row>
    <row r="171" spans="6:14" ht="15">
      <c r="F171" s="3" t="s">
        <v>244</v>
      </c>
      <c r="G171" s="250"/>
      <c r="H171" s="250"/>
      <c r="I171" s="202"/>
      <c r="M171" s="1" t="s">
        <v>484</v>
      </c>
      <c r="N171" s="3" t="s">
        <v>6234</v>
      </c>
    </row>
    <row r="172" spans="6:14" ht="15">
      <c r="F172" s="3" t="s">
        <v>245</v>
      </c>
      <c r="G172" s="250"/>
      <c r="H172" s="250"/>
      <c r="I172" s="202"/>
      <c r="M172" s="1" t="s">
        <v>485</v>
      </c>
      <c r="N172" s="3" t="s">
        <v>1032</v>
      </c>
    </row>
    <row r="173" spans="6:14" ht="15">
      <c r="F173" s="3" t="s">
        <v>246</v>
      </c>
      <c r="G173" s="250"/>
      <c r="H173" s="250"/>
      <c r="I173" s="202"/>
      <c r="M173" s="1" t="s">
        <v>486</v>
      </c>
      <c r="N173" s="3" t="s">
        <v>1033</v>
      </c>
    </row>
    <row r="174" spans="6:14" ht="15">
      <c r="F174" s="3" t="s">
        <v>247</v>
      </c>
      <c r="G174" s="250"/>
      <c r="H174" s="250"/>
      <c r="I174" s="202"/>
      <c r="M174" s="1" t="s">
        <v>487</v>
      </c>
      <c r="N174" s="3" t="s">
        <v>6234</v>
      </c>
    </row>
    <row r="175" spans="6:14" ht="15">
      <c r="F175" s="3" t="s">
        <v>248</v>
      </c>
      <c r="G175" s="250"/>
      <c r="H175" s="250"/>
      <c r="I175" s="202"/>
      <c r="M175" s="1" t="s">
        <v>488</v>
      </c>
      <c r="N175" s="3" t="s">
        <v>1034</v>
      </c>
    </row>
    <row r="176" spans="6:14" ht="15">
      <c r="F176" s="3" t="s">
        <v>249</v>
      </c>
      <c r="G176" s="250"/>
      <c r="H176" s="250"/>
      <c r="I176" s="202"/>
      <c r="M176" s="1" t="s">
        <v>489</v>
      </c>
      <c r="N176" s="3" t="s">
        <v>1035</v>
      </c>
    </row>
    <row r="177" spans="6:9" ht="15">
      <c r="F177" s="3" t="s">
        <v>250</v>
      </c>
      <c r="G177" s="250"/>
      <c r="H177" s="250"/>
      <c r="I177" s="202"/>
    </row>
    <row r="178" spans="6:9" ht="15">
      <c r="F178" s="3" t="s">
        <v>251</v>
      </c>
      <c r="G178" s="250"/>
      <c r="H178" s="250"/>
      <c r="I178" s="202"/>
    </row>
    <row r="179" spans="6:9" ht="15">
      <c r="F179" s="3" t="s">
        <v>252</v>
      </c>
      <c r="G179" s="250"/>
      <c r="H179" s="250"/>
      <c r="I179" s="202"/>
    </row>
    <row r="180" spans="6:9" ht="15">
      <c r="F180" s="3" t="s">
        <v>253</v>
      </c>
      <c r="G180" s="250"/>
      <c r="H180" s="250"/>
      <c r="I180" s="202"/>
    </row>
    <row r="181" spans="6:9" ht="15">
      <c r="F181" s="3" t="s">
        <v>254</v>
      </c>
      <c r="G181" s="250"/>
      <c r="H181" s="250"/>
      <c r="I181" s="202"/>
    </row>
    <row r="182" spans="6:9" ht="15">
      <c r="F182" s="3" t="s">
        <v>255</v>
      </c>
      <c r="G182" s="250"/>
      <c r="H182" s="250"/>
      <c r="I182" s="202"/>
    </row>
    <row r="183" spans="6:9" ht="15">
      <c r="F183" s="3" t="s">
        <v>256</v>
      </c>
      <c r="G183" s="250"/>
      <c r="H183" s="250"/>
      <c r="I183" s="202"/>
    </row>
    <row r="184" spans="6:9" ht="15">
      <c r="F184" s="3" t="s">
        <v>257</v>
      </c>
      <c r="G184" s="250"/>
      <c r="H184" s="250"/>
      <c r="I184" s="202"/>
    </row>
    <row r="185" spans="6:9" ht="15">
      <c r="F185" s="3" t="s">
        <v>258</v>
      </c>
      <c r="G185" s="250"/>
      <c r="H185" s="250"/>
      <c r="I185" s="202"/>
    </row>
    <row r="186" spans="6:9" ht="15">
      <c r="F186" s="3" t="s">
        <v>259</v>
      </c>
      <c r="G186" s="250"/>
      <c r="H186" s="250"/>
      <c r="I186" s="202"/>
    </row>
    <row r="187" spans="6:9" ht="15">
      <c r="F187" s="3" t="s">
        <v>260</v>
      </c>
      <c r="G187" s="250"/>
      <c r="H187" s="250"/>
      <c r="I187" s="202"/>
    </row>
    <row r="188" spans="6:9" ht="15">
      <c r="F188" s="3" t="s">
        <v>261</v>
      </c>
      <c r="G188" s="250"/>
      <c r="H188" s="250"/>
      <c r="I188" s="202"/>
    </row>
    <row r="189" spans="6:9" ht="15">
      <c r="F189" s="3" t="s">
        <v>262</v>
      </c>
      <c r="G189" s="250"/>
      <c r="H189" s="250"/>
      <c r="I189" s="202"/>
    </row>
    <row r="190" spans="6:9" ht="15">
      <c r="F190" s="3" t="s">
        <v>263</v>
      </c>
      <c r="G190" s="250"/>
      <c r="H190" s="250"/>
      <c r="I190" s="202"/>
    </row>
    <row r="191" spans="6:9" ht="15">
      <c r="F191" s="3" t="s">
        <v>264</v>
      </c>
      <c r="G191" s="250"/>
      <c r="H191" s="250"/>
      <c r="I191" s="202"/>
    </row>
    <row r="192" spans="6:9" ht="15">
      <c r="F192" s="3" t="s">
        <v>265</v>
      </c>
      <c r="G192" s="250"/>
      <c r="H192" s="250"/>
      <c r="I192" s="202"/>
    </row>
    <row r="193" spans="6:9" ht="15">
      <c r="F193" s="3" t="s">
        <v>266</v>
      </c>
      <c r="G193" s="250"/>
      <c r="H193" s="250"/>
      <c r="I193" s="202"/>
    </row>
    <row r="194" spans="6:9" ht="15">
      <c r="F194" s="3" t="s">
        <v>267</v>
      </c>
      <c r="G194" s="250"/>
      <c r="H194" s="250"/>
      <c r="I194" s="202"/>
    </row>
    <row r="195" spans="6:9" ht="15">
      <c r="F195" s="3" t="s">
        <v>268</v>
      </c>
      <c r="G195" s="250"/>
      <c r="H195" s="250"/>
      <c r="I195" s="202"/>
    </row>
    <row r="196" spans="6:9" ht="15">
      <c r="F196" s="3" t="s">
        <v>269</v>
      </c>
      <c r="G196" s="250"/>
      <c r="H196" s="250"/>
      <c r="I196" s="202"/>
    </row>
    <row r="197" spans="6:9" ht="15">
      <c r="F197" s="3" t="s">
        <v>270</v>
      </c>
      <c r="G197" s="250"/>
      <c r="H197" s="250"/>
      <c r="I197" s="202"/>
    </row>
    <row r="198" spans="6:9" ht="15">
      <c r="F198" s="3" t="s">
        <v>271</v>
      </c>
      <c r="G198" s="250"/>
      <c r="H198" s="250"/>
      <c r="I198" s="202"/>
    </row>
    <row r="199" spans="6:9" ht="15">
      <c r="F199" s="3" t="s">
        <v>272</v>
      </c>
      <c r="G199" s="250"/>
      <c r="H199" s="250"/>
      <c r="I199" s="202"/>
    </row>
    <row r="200" spans="6:9" ht="15">
      <c r="F200" s="3" t="s">
        <v>273</v>
      </c>
      <c r="G200" s="250"/>
      <c r="H200" s="250"/>
      <c r="I200" s="202"/>
    </row>
    <row r="201" spans="6:9" ht="15">
      <c r="F201" s="3" t="s">
        <v>274</v>
      </c>
      <c r="G201" s="250"/>
      <c r="H201" s="250"/>
      <c r="I201" s="202"/>
    </row>
    <row r="202" spans="6:9" ht="15">
      <c r="F202" s="3" t="s">
        <v>275</v>
      </c>
      <c r="G202" s="250"/>
      <c r="H202" s="250"/>
      <c r="I202" s="202"/>
    </row>
    <row r="203" spans="6:9" ht="15">
      <c r="F203" s="3" t="s">
        <v>276</v>
      </c>
      <c r="G203" s="250"/>
      <c r="H203" s="250"/>
      <c r="I203" s="202"/>
    </row>
    <row r="204" spans="6:9" ht="15">
      <c r="F204" s="3" t="s">
        <v>277</v>
      </c>
      <c r="G204" s="250"/>
      <c r="H204" s="250"/>
      <c r="I204" s="202"/>
    </row>
    <row r="205" spans="6:9" ht="15">
      <c r="F205" s="3" t="s">
        <v>278</v>
      </c>
      <c r="G205" s="250"/>
      <c r="H205" s="250"/>
      <c r="I205" s="202"/>
    </row>
    <row r="206" spans="6:9" ht="15">
      <c r="F206" s="3" t="s">
        <v>279</v>
      </c>
      <c r="G206" s="250"/>
      <c r="H206" s="250"/>
      <c r="I206" s="202"/>
    </row>
    <row r="207" spans="6:9" ht="15">
      <c r="F207" s="3" t="s">
        <v>280</v>
      </c>
      <c r="G207" s="250"/>
      <c r="H207" s="250"/>
      <c r="I207" s="202"/>
    </row>
    <row r="208" spans="6:9" ht="15">
      <c r="F208" s="3" t="s">
        <v>281</v>
      </c>
      <c r="G208" s="250"/>
      <c r="H208" s="250"/>
      <c r="I208" s="202"/>
    </row>
    <row r="209" spans="6:9" ht="15">
      <c r="F209" s="3" t="s">
        <v>282</v>
      </c>
      <c r="G209" s="250"/>
      <c r="H209" s="250"/>
      <c r="I209" s="202"/>
    </row>
    <row r="210" spans="6:9" ht="15">
      <c r="F210" s="3" t="s">
        <v>283</v>
      </c>
      <c r="G210" s="250"/>
      <c r="H210" s="250"/>
      <c r="I210" s="202"/>
    </row>
    <row r="211" spans="6:9" ht="15">
      <c r="F211" s="3" t="s">
        <v>284</v>
      </c>
      <c r="G211" s="250"/>
      <c r="H211" s="250"/>
      <c r="I211" s="202"/>
    </row>
    <row r="212" spans="6:9" ht="15">
      <c r="F212" s="3" t="s">
        <v>285</v>
      </c>
      <c r="G212" s="250"/>
      <c r="H212" s="250"/>
      <c r="I212" s="202"/>
    </row>
    <row r="213" spans="6:9" ht="15">
      <c r="F213" s="3" t="s">
        <v>286</v>
      </c>
      <c r="G213" s="250"/>
      <c r="H213" s="250"/>
      <c r="I213" s="202"/>
    </row>
    <row r="214" spans="6:9" ht="15">
      <c r="F214" s="3" t="s">
        <v>288</v>
      </c>
      <c r="G214" s="250"/>
      <c r="H214" s="250"/>
      <c r="I214" s="202"/>
    </row>
    <row r="215" spans="6:9" ht="15">
      <c r="F215" s="3" t="s">
        <v>289</v>
      </c>
      <c r="G215" s="250"/>
      <c r="H215" s="250"/>
      <c r="I215" s="202"/>
    </row>
    <row r="216" spans="6:9" ht="15">
      <c r="F216" s="3" t="s">
        <v>290</v>
      </c>
      <c r="G216" s="250"/>
      <c r="H216" s="250"/>
      <c r="I216" s="202"/>
    </row>
    <row r="217" spans="6:9" ht="15">
      <c r="F217" s="3" t="s">
        <v>291</v>
      </c>
      <c r="G217" s="250"/>
      <c r="H217" s="250"/>
      <c r="I217" s="202"/>
    </row>
    <row r="218" spans="6:9" ht="15">
      <c r="F218" s="3" t="s">
        <v>292</v>
      </c>
      <c r="G218" s="250"/>
      <c r="H218" s="250"/>
      <c r="I218" s="202"/>
    </row>
    <row r="219" spans="6:9" ht="15">
      <c r="F219" s="3" t="s">
        <v>293</v>
      </c>
      <c r="G219" s="250"/>
      <c r="H219" s="250"/>
      <c r="I219" s="202"/>
    </row>
    <row r="220" spans="6:9" ht="15">
      <c r="F220" s="3" t="s">
        <v>294</v>
      </c>
      <c r="G220" s="250"/>
      <c r="H220" s="250"/>
      <c r="I220" s="202"/>
    </row>
    <row r="221" spans="6:9" ht="15">
      <c r="F221" s="3" t="s">
        <v>295</v>
      </c>
      <c r="G221" s="250"/>
      <c r="H221" s="250"/>
      <c r="I221" s="202"/>
    </row>
    <row r="222" spans="6:9" ht="15">
      <c r="F222" s="3" t="s">
        <v>296</v>
      </c>
      <c r="G222" s="250"/>
      <c r="H222" s="250"/>
      <c r="I222" s="202"/>
    </row>
    <row r="223" spans="6:9" ht="15">
      <c r="F223" s="3" t="s">
        <v>297</v>
      </c>
      <c r="G223" s="250"/>
      <c r="H223" s="250"/>
      <c r="I223" s="202"/>
    </row>
    <row r="224" spans="6:9" ht="15">
      <c r="F224" s="3" t="s">
        <v>298</v>
      </c>
      <c r="G224" s="250"/>
      <c r="H224" s="250"/>
      <c r="I224" s="202"/>
    </row>
    <row r="225" spans="6:9" ht="15">
      <c r="F225" s="3" t="s">
        <v>299</v>
      </c>
      <c r="G225" s="250"/>
      <c r="H225" s="250"/>
      <c r="I225" s="202"/>
    </row>
    <row r="226" spans="6:9" ht="15">
      <c r="F226" s="3" t="s">
        <v>300</v>
      </c>
      <c r="G226" s="250"/>
      <c r="H226" s="250"/>
      <c r="I226" s="202"/>
    </row>
    <row r="227" spans="6:9" ht="15">
      <c r="F227" s="3" t="s">
        <v>301</v>
      </c>
      <c r="G227" s="250"/>
      <c r="H227" s="250"/>
      <c r="I227" s="202"/>
    </row>
    <row r="228" spans="6:9" ht="15">
      <c r="F228" s="3" t="s">
        <v>302</v>
      </c>
      <c r="G228" s="250"/>
      <c r="H228" s="250"/>
      <c r="I228" s="202"/>
    </row>
    <row r="229" spans="6:9" ht="15">
      <c r="F229" s="3" t="s">
        <v>303</v>
      </c>
      <c r="G229" s="250"/>
      <c r="H229" s="250"/>
      <c r="I229" s="202"/>
    </row>
    <row r="230" spans="6:9" ht="15">
      <c r="F230" s="3" t="s">
        <v>304</v>
      </c>
      <c r="G230" s="250"/>
      <c r="H230" s="250"/>
      <c r="I230" s="202"/>
    </row>
    <row r="231" spans="6:9" ht="15">
      <c r="F231" s="3" t="s">
        <v>305</v>
      </c>
      <c r="G231" s="250"/>
      <c r="H231" s="250"/>
      <c r="I231" s="202"/>
    </row>
    <row r="232" spans="6:9" ht="15">
      <c r="F232" s="3" t="s">
        <v>306</v>
      </c>
      <c r="G232" s="250"/>
      <c r="H232" s="250"/>
      <c r="I232" s="202"/>
    </row>
    <row r="233" spans="6:9" ht="15">
      <c r="F233" s="3" t="s">
        <v>307</v>
      </c>
      <c r="G233" s="250"/>
      <c r="H233" s="250"/>
      <c r="I233" s="202"/>
    </row>
    <row r="234" spans="6:9" ht="15">
      <c r="F234" s="3" t="s">
        <v>308</v>
      </c>
      <c r="G234" s="250"/>
      <c r="H234" s="250"/>
      <c r="I234" s="202"/>
    </row>
    <row r="235" spans="7:9" ht="15">
      <c r="G235" s="250"/>
      <c r="H235" s="250"/>
      <c r="I235" s="202"/>
    </row>
    <row r="236" spans="6:9" ht="15">
      <c r="F236" s="79" t="s">
        <v>6199</v>
      </c>
      <c r="G236" s="250"/>
      <c r="H236" s="250"/>
      <c r="I236" s="202"/>
    </row>
    <row r="237" spans="6:9" ht="15">
      <c r="F237" s="3" t="s">
        <v>6301</v>
      </c>
      <c r="G237" s="250"/>
      <c r="H237" s="250"/>
      <c r="I237" s="202"/>
    </row>
    <row r="238" spans="6:9" ht="15">
      <c r="F238" s="3" t="s">
        <v>105</v>
      </c>
      <c r="G238" s="250"/>
      <c r="H238" s="250"/>
      <c r="I238" s="202"/>
    </row>
    <row r="239" spans="6:9" ht="15">
      <c r="F239" s="3" t="s">
        <v>106</v>
      </c>
      <c r="G239" s="250"/>
      <c r="H239" s="250"/>
      <c r="I239" s="202"/>
    </row>
    <row r="240" spans="6:9" ht="15">
      <c r="F240" s="3" t="s">
        <v>209</v>
      </c>
      <c r="G240" s="250"/>
      <c r="H240" s="250"/>
      <c r="I240" s="202"/>
    </row>
    <row r="241" spans="6:9" ht="15">
      <c r="F241" s="85" t="s">
        <v>210</v>
      </c>
      <c r="G241" s="250"/>
      <c r="H241" s="250"/>
      <c r="I241" s="202"/>
    </row>
    <row r="242" spans="6:9" ht="15">
      <c r="F242" s="85" t="s">
        <v>211</v>
      </c>
      <c r="G242" s="250"/>
      <c r="H242" s="250"/>
      <c r="I242" s="202"/>
    </row>
    <row r="243" spans="6:9" ht="15">
      <c r="F243" s="85" t="s">
        <v>212</v>
      </c>
      <c r="G243" s="250"/>
      <c r="H243" s="250"/>
      <c r="I243" s="202"/>
    </row>
    <row r="244" spans="6:9" ht="15">
      <c r="F244" s="85" t="s">
        <v>115</v>
      </c>
      <c r="G244" s="250"/>
      <c r="H244" s="250"/>
      <c r="I244" s="202"/>
    </row>
    <row r="245" spans="6:9" ht="15">
      <c r="F245" s="85" t="s">
        <v>217</v>
      </c>
      <c r="G245" s="250"/>
      <c r="H245" s="250"/>
      <c r="I245" s="202"/>
    </row>
    <row r="246" spans="6:9" ht="15">
      <c r="F246" s="85" t="s">
        <v>6237</v>
      </c>
      <c r="G246" s="250"/>
      <c r="H246" s="250"/>
      <c r="I246" s="202"/>
    </row>
    <row r="247" spans="6:9" ht="15">
      <c r="F247" s="85" t="s">
        <v>123</v>
      </c>
      <c r="G247" s="250"/>
      <c r="H247" s="250"/>
      <c r="I247" s="202"/>
    </row>
    <row r="248" spans="6:9" ht="15">
      <c r="F248" s="85" t="s">
        <v>232</v>
      </c>
      <c r="G248" s="250"/>
      <c r="H248" s="250"/>
      <c r="I248" s="202"/>
    </row>
    <row r="249" spans="6:9" ht="15">
      <c r="F249" s="85" t="s">
        <v>125</v>
      </c>
      <c r="G249" s="250"/>
      <c r="H249" s="250"/>
      <c r="I249" s="202"/>
    </row>
    <row r="250" spans="6:9" ht="15">
      <c r="F250" s="85" t="s">
        <v>129</v>
      </c>
      <c r="G250" s="250"/>
      <c r="H250" s="250"/>
      <c r="I250" s="202"/>
    </row>
    <row r="251" spans="6:9" ht="15">
      <c r="F251" s="85" t="s">
        <v>131</v>
      </c>
      <c r="G251" s="250"/>
      <c r="H251" s="250"/>
      <c r="I251" s="202"/>
    </row>
    <row r="252" spans="6:9" ht="15">
      <c r="F252" s="85" t="s">
        <v>132</v>
      </c>
      <c r="G252" s="250"/>
      <c r="H252" s="250"/>
      <c r="I252" s="202"/>
    </row>
    <row r="253" spans="6:9" ht="15">
      <c r="F253" s="85" t="s">
        <v>239</v>
      </c>
      <c r="G253" s="250"/>
      <c r="H253" s="250"/>
      <c r="I253" s="202"/>
    </row>
    <row r="254" spans="6:9" ht="15">
      <c r="F254" s="85" t="s">
        <v>137</v>
      </c>
      <c r="G254" s="250"/>
      <c r="H254" s="250"/>
      <c r="I254" s="202"/>
    </row>
    <row r="255" spans="6:9" ht="15">
      <c r="F255" s="85" t="s">
        <v>196</v>
      </c>
      <c r="G255" s="250"/>
      <c r="H255" s="250"/>
      <c r="I255" s="202"/>
    </row>
    <row r="256" spans="6:9" ht="15">
      <c r="F256" s="85" t="s">
        <v>250</v>
      </c>
      <c r="G256" s="250"/>
      <c r="H256" s="250"/>
      <c r="I256" s="202"/>
    </row>
    <row r="257" spans="6:9" ht="15">
      <c r="F257" s="85" t="s">
        <v>141</v>
      </c>
      <c r="G257" s="250"/>
      <c r="H257" s="250"/>
      <c r="I257" s="202"/>
    </row>
    <row r="258" spans="6:9" ht="15">
      <c r="F258" s="85" t="s">
        <v>253</v>
      </c>
      <c r="G258" s="250"/>
      <c r="H258" s="250"/>
      <c r="I258" s="202"/>
    </row>
    <row r="259" spans="6:9" ht="15">
      <c r="F259" s="85" t="s">
        <v>6302</v>
      </c>
      <c r="G259" s="250"/>
      <c r="H259" s="250"/>
      <c r="I259" s="202"/>
    </row>
    <row r="260" spans="6:9" ht="15">
      <c r="F260" s="85" t="s">
        <v>100</v>
      </c>
      <c r="G260" s="250"/>
      <c r="H260" s="250"/>
      <c r="I260" s="202"/>
    </row>
    <row r="261" spans="6:9" ht="15">
      <c r="F261" s="85" t="s">
        <v>101</v>
      </c>
      <c r="G261" s="250"/>
      <c r="H261" s="250"/>
      <c r="I261" s="202"/>
    </row>
    <row r="262" spans="6:9" ht="15">
      <c r="F262" s="85" t="s">
        <v>102</v>
      </c>
      <c r="G262" s="250"/>
      <c r="H262" s="250"/>
      <c r="I262" s="202"/>
    </row>
    <row r="263" spans="6:9" ht="15">
      <c r="F263" s="85" t="s">
        <v>103</v>
      </c>
      <c r="G263" s="250"/>
      <c r="H263" s="250"/>
      <c r="I263" s="202"/>
    </row>
    <row r="264" spans="6:9" ht="15">
      <c r="F264" s="85" t="s">
        <v>104</v>
      </c>
      <c r="G264" s="250"/>
      <c r="H264" s="250"/>
      <c r="I264" s="202"/>
    </row>
    <row r="265" spans="6:9" ht="15">
      <c r="F265" s="85" t="s">
        <v>107</v>
      </c>
      <c r="G265" s="250"/>
      <c r="H265" s="250"/>
      <c r="I265" s="202"/>
    </row>
    <row r="266" spans="6:9" ht="15">
      <c r="F266" s="85" t="s">
        <v>108</v>
      </c>
      <c r="G266" s="250"/>
      <c r="H266" s="250"/>
      <c r="I266" s="202"/>
    </row>
    <row r="267" spans="6:9" ht="15">
      <c r="F267" s="85" t="s">
        <v>109</v>
      </c>
      <c r="G267" s="250"/>
      <c r="H267" s="250"/>
      <c r="I267" s="202"/>
    </row>
    <row r="268" spans="6:9" ht="15">
      <c r="F268" s="85" t="s">
        <v>110</v>
      </c>
      <c r="G268" s="250"/>
      <c r="H268" s="250"/>
      <c r="I268" s="202"/>
    </row>
    <row r="269" spans="6:9" ht="15">
      <c r="F269" s="85" t="s">
        <v>111</v>
      </c>
      <c r="G269" s="250"/>
      <c r="H269" s="250"/>
      <c r="I269" s="202"/>
    </row>
    <row r="270" spans="6:9" ht="15">
      <c r="F270" s="85" t="s">
        <v>112</v>
      </c>
      <c r="G270" s="250"/>
      <c r="H270" s="250"/>
      <c r="I270" s="202"/>
    </row>
    <row r="271" spans="6:9" ht="15">
      <c r="F271" s="85" t="s">
        <v>113</v>
      </c>
      <c r="G271" s="250"/>
      <c r="H271" s="250"/>
      <c r="I271" s="202"/>
    </row>
    <row r="272" spans="6:9" ht="15">
      <c r="F272" s="85" t="s">
        <v>114</v>
      </c>
      <c r="G272" s="250"/>
      <c r="H272" s="250"/>
      <c r="I272" s="202"/>
    </row>
    <row r="273" spans="6:9" ht="15">
      <c r="F273" s="85" t="s">
        <v>116</v>
      </c>
      <c r="G273" s="250"/>
      <c r="H273" s="250"/>
      <c r="I273" s="202"/>
    </row>
    <row r="274" spans="6:9" ht="15">
      <c r="F274" s="85" t="s">
        <v>117</v>
      </c>
      <c r="G274" s="250"/>
      <c r="H274" s="250"/>
      <c r="I274" s="202"/>
    </row>
    <row r="275" spans="6:9" ht="15">
      <c r="F275" s="85" t="s">
        <v>118</v>
      </c>
      <c r="G275" s="250"/>
      <c r="H275" s="250"/>
      <c r="I275" s="202"/>
    </row>
    <row r="276" spans="6:9" ht="15">
      <c r="F276" s="85" t="s">
        <v>119</v>
      </c>
      <c r="G276" s="250"/>
      <c r="H276" s="250"/>
      <c r="I276" s="202"/>
    </row>
    <row r="277" spans="6:9" ht="15">
      <c r="F277" s="85" t="s">
        <v>120</v>
      </c>
      <c r="G277" s="250"/>
      <c r="H277" s="250"/>
      <c r="I277" s="202"/>
    </row>
    <row r="278" spans="6:9" ht="15">
      <c r="F278" s="85" t="s">
        <v>121</v>
      </c>
      <c r="G278" s="250"/>
      <c r="H278" s="250"/>
      <c r="I278" s="202"/>
    </row>
    <row r="279" spans="6:9" ht="15">
      <c r="F279" s="85" t="s">
        <v>122</v>
      </c>
      <c r="G279" s="250"/>
      <c r="H279" s="250"/>
      <c r="I279" s="202"/>
    </row>
    <row r="280" spans="6:9" ht="15">
      <c r="F280" s="85" t="s">
        <v>124</v>
      </c>
      <c r="G280" s="250"/>
      <c r="H280" s="250"/>
      <c r="I280" s="202"/>
    </row>
    <row r="281" spans="6:9" ht="15">
      <c r="F281" s="85" t="s">
        <v>126</v>
      </c>
      <c r="G281" s="250"/>
      <c r="H281" s="250"/>
      <c r="I281" s="202"/>
    </row>
    <row r="282" spans="6:9" ht="15">
      <c r="F282" s="85" t="s">
        <v>127</v>
      </c>
      <c r="G282" s="250"/>
      <c r="H282" s="250"/>
      <c r="I282" s="202"/>
    </row>
    <row r="283" spans="6:9" ht="15">
      <c r="F283" s="85" t="s">
        <v>128</v>
      </c>
      <c r="G283" s="250"/>
      <c r="H283" s="250"/>
      <c r="I283" s="202"/>
    </row>
    <row r="284" spans="6:9" ht="15">
      <c r="F284" s="85" t="s">
        <v>130</v>
      </c>
      <c r="G284" s="250"/>
      <c r="H284" s="250"/>
      <c r="I284" s="202"/>
    </row>
    <row r="285" spans="6:9" ht="15">
      <c r="F285" s="85" t="s">
        <v>133</v>
      </c>
      <c r="G285" s="250"/>
      <c r="H285" s="250"/>
      <c r="I285" s="202"/>
    </row>
    <row r="286" spans="6:9" ht="15">
      <c r="F286" s="85" t="s">
        <v>134</v>
      </c>
      <c r="G286" s="250"/>
      <c r="H286" s="250"/>
      <c r="I286" s="202"/>
    </row>
    <row r="287" spans="6:9" ht="15">
      <c r="F287" s="85" t="s">
        <v>136</v>
      </c>
      <c r="G287" s="250"/>
      <c r="H287" s="250"/>
      <c r="I287" s="202"/>
    </row>
    <row r="288" spans="6:9" ht="15">
      <c r="F288" s="85" t="s">
        <v>138</v>
      </c>
      <c r="G288" s="250"/>
      <c r="H288" s="250"/>
      <c r="I288" s="202"/>
    </row>
    <row r="289" spans="6:9" ht="15">
      <c r="F289" s="85" t="s">
        <v>139</v>
      </c>
      <c r="G289" s="250"/>
      <c r="H289" s="250"/>
      <c r="I289" s="202"/>
    </row>
    <row r="290" spans="6:9" ht="15">
      <c r="F290" s="85" t="s">
        <v>140</v>
      </c>
      <c r="G290" s="250"/>
      <c r="H290" s="250"/>
      <c r="I290" s="202"/>
    </row>
    <row r="291" spans="6:9" ht="15">
      <c r="F291" s="85" t="s">
        <v>142</v>
      </c>
      <c r="G291" s="250"/>
      <c r="H291" s="250"/>
      <c r="I291" s="202"/>
    </row>
    <row r="292" spans="6:9" ht="15">
      <c r="F292" s="85" t="s">
        <v>143</v>
      </c>
      <c r="G292" s="250"/>
      <c r="H292" s="250"/>
      <c r="I292" s="202"/>
    </row>
    <row r="293" spans="6:9" ht="15">
      <c r="F293" s="85" t="s">
        <v>144</v>
      </c>
      <c r="G293" s="250"/>
      <c r="H293" s="250"/>
      <c r="I293" s="202"/>
    </row>
    <row r="294" spans="6:9" ht="15">
      <c r="F294" s="85" t="s">
        <v>145</v>
      </c>
      <c r="G294" s="250"/>
      <c r="H294" s="250"/>
      <c r="I294" s="202"/>
    </row>
    <row r="295" spans="6:9" ht="15">
      <c r="F295" s="85" t="s">
        <v>146</v>
      </c>
      <c r="G295" s="250"/>
      <c r="H295" s="250"/>
      <c r="I295" s="202"/>
    </row>
    <row r="296" spans="6:9" ht="15">
      <c r="F296" s="85" t="s">
        <v>147</v>
      </c>
      <c r="G296" s="250"/>
      <c r="H296" s="250"/>
      <c r="I296" s="202"/>
    </row>
    <row r="297" spans="6:9" ht="15">
      <c r="F297" s="85" t="s">
        <v>148</v>
      </c>
      <c r="G297" s="250"/>
      <c r="H297" s="250"/>
      <c r="I297" s="202"/>
    </row>
    <row r="298" spans="6:9" ht="15">
      <c r="F298" s="85" t="s">
        <v>149</v>
      </c>
      <c r="G298" s="250"/>
      <c r="H298" s="250"/>
      <c r="I298" s="202"/>
    </row>
    <row r="299" spans="6:9" ht="15">
      <c r="F299" s="85" t="s">
        <v>150</v>
      </c>
      <c r="G299" s="250"/>
      <c r="H299" s="250"/>
      <c r="I299" s="202"/>
    </row>
    <row r="300" spans="6:9" ht="15">
      <c r="F300" s="85" t="s">
        <v>151</v>
      </c>
      <c r="G300" s="250"/>
      <c r="H300" s="250"/>
      <c r="I300" s="202"/>
    </row>
    <row r="301" spans="6:9" ht="15">
      <c r="F301" s="85" t="s">
        <v>152</v>
      </c>
      <c r="G301" s="250"/>
      <c r="H301" s="250"/>
      <c r="I301" s="202"/>
    </row>
    <row r="302" spans="6:9" ht="15">
      <c r="F302" s="85" t="s">
        <v>153</v>
      </c>
      <c r="G302" s="250"/>
      <c r="H302" s="250"/>
      <c r="I302" s="202"/>
    </row>
    <row r="303" spans="6:9" ht="15">
      <c r="F303" s="85" t="s">
        <v>154</v>
      </c>
      <c r="G303" s="250"/>
      <c r="H303" s="250"/>
      <c r="I303" s="202"/>
    </row>
    <row r="304" spans="6:9" ht="15">
      <c r="F304" s="85" t="s">
        <v>155</v>
      </c>
      <c r="G304" s="250"/>
      <c r="H304" s="250"/>
      <c r="I304" s="202"/>
    </row>
    <row r="305" spans="6:9" ht="15">
      <c r="F305" s="85" t="s">
        <v>156</v>
      </c>
      <c r="G305" s="250"/>
      <c r="H305" s="250"/>
      <c r="I305" s="202"/>
    </row>
    <row r="306" spans="6:9" ht="15">
      <c r="F306" s="85" t="s">
        <v>157</v>
      </c>
      <c r="G306" s="250"/>
      <c r="H306" s="250"/>
      <c r="I306" s="202"/>
    </row>
    <row r="307" spans="6:9" ht="15">
      <c r="F307" s="85" t="s">
        <v>158</v>
      </c>
      <c r="G307" s="250"/>
      <c r="H307" s="250"/>
      <c r="I307" s="202"/>
    </row>
    <row r="308" spans="6:9" ht="15">
      <c r="F308" s="85" t="s">
        <v>159</v>
      </c>
      <c r="G308" s="250"/>
      <c r="H308" s="250"/>
      <c r="I308" s="202"/>
    </row>
    <row r="309" spans="6:9" ht="15">
      <c r="F309" s="85" t="s">
        <v>160</v>
      </c>
      <c r="G309" s="250"/>
      <c r="H309" s="250"/>
      <c r="I309" s="202"/>
    </row>
    <row r="310" spans="6:9" ht="15">
      <c r="F310" s="85" t="s">
        <v>6241</v>
      </c>
      <c r="G310" s="250"/>
      <c r="H310" s="250"/>
      <c r="I310" s="202"/>
    </row>
    <row r="311" spans="6:9" ht="15">
      <c r="F311" s="85" t="s">
        <v>161</v>
      </c>
      <c r="G311" s="250"/>
      <c r="H311" s="250"/>
      <c r="I311" s="202"/>
    </row>
    <row r="312" spans="6:9" ht="15">
      <c r="F312" s="85" t="s">
        <v>162</v>
      </c>
      <c r="G312" s="250"/>
      <c r="H312" s="250"/>
      <c r="I312" s="202"/>
    </row>
    <row r="313" spans="6:9" ht="15">
      <c r="F313" s="85" t="s">
        <v>163</v>
      </c>
      <c r="G313" s="250"/>
      <c r="H313" s="250"/>
      <c r="I313" s="202"/>
    </row>
    <row r="314" spans="6:9" ht="15">
      <c r="F314" s="85" t="s">
        <v>164</v>
      </c>
      <c r="G314" s="250"/>
      <c r="H314" s="250"/>
      <c r="I314" s="202"/>
    </row>
    <row r="315" spans="6:9" ht="15">
      <c r="F315" s="85" t="s">
        <v>165</v>
      </c>
      <c r="G315" s="250"/>
      <c r="H315" s="250"/>
      <c r="I315" s="202"/>
    </row>
    <row r="316" spans="6:9" ht="15">
      <c r="F316" s="85" t="s">
        <v>166</v>
      </c>
      <c r="G316" s="250"/>
      <c r="H316" s="250"/>
      <c r="I316" s="202"/>
    </row>
    <row r="317" spans="6:9" ht="15">
      <c r="F317" s="85" t="s">
        <v>167</v>
      </c>
      <c r="G317" s="250"/>
      <c r="H317" s="250"/>
      <c r="I317" s="202"/>
    </row>
    <row r="318" spans="6:9" ht="15">
      <c r="F318" s="85" t="s">
        <v>168</v>
      </c>
      <c r="G318" s="250"/>
      <c r="H318" s="250"/>
      <c r="I318" s="202"/>
    </row>
    <row r="319" spans="6:9" ht="15">
      <c r="F319" s="85" t="s">
        <v>169</v>
      </c>
      <c r="G319" s="250"/>
      <c r="H319" s="250"/>
      <c r="I319" s="202"/>
    </row>
    <row r="320" spans="6:9" ht="15">
      <c r="F320" s="85" t="s">
        <v>170</v>
      </c>
      <c r="G320" s="250"/>
      <c r="H320" s="250"/>
      <c r="I320" s="202"/>
    </row>
    <row r="321" spans="6:9" ht="15">
      <c r="F321" s="85" t="s">
        <v>171</v>
      </c>
      <c r="G321" s="250"/>
      <c r="H321" s="250"/>
      <c r="I321" s="202"/>
    </row>
    <row r="322" spans="6:9" ht="15">
      <c r="F322" s="85" t="s">
        <v>172</v>
      </c>
      <c r="G322" s="250"/>
      <c r="H322" s="250"/>
      <c r="I322" s="202"/>
    </row>
    <row r="323" spans="6:9" ht="15">
      <c r="F323" s="85" t="s">
        <v>173</v>
      </c>
      <c r="G323" s="250"/>
      <c r="H323" s="250"/>
      <c r="I323" s="202"/>
    </row>
    <row r="324" spans="6:9" ht="15">
      <c r="F324" s="85" t="s">
        <v>174</v>
      </c>
      <c r="G324" s="250"/>
      <c r="H324" s="250"/>
      <c r="I324" s="202"/>
    </row>
    <row r="325" spans="6:9" ht="15">
      <c r="F325" s="85" t="s">
        <v>175</v>
      </c>
      <c r="G325" s="250"/>
      <c r="H325" s="250"/>
      <c r="I325" s="202"/>
    </row>
    <row r="326" spans="6:9" ht="15">
      <c r="F326" s="85" t="s">
        <v>176</v>
      </c>
      <c r="G326" s="250"/>
      <c r="H326" s="250"/>
      <c r="I326" s="202"/>
    </row>
    <row r="327" spans="6:9" ht="15">
      <c r="F327" s="85" t="s">
        <v>177</v>
      </c>
      <c r="G327" s="250"/>
      <c r="H327" s="250"/>
      <c r="I327" s="202"/>
    </row>
    <row r="328" spans="6:9" ht="15">
      <c r="F328" s="85" t="s">
        <v>178</v>
      </c>
      <c r="G328" s="250"/>
      <c r="H328" s="250"/>
      <c r="I328" s="202"/>
    </row>
    <row r="329" spans="6:9" ht="15">
      <c r="F329" s="85" t="s">
        <v>179</v>
      </c>
      <c r="G329" s="250"/>
      <c r="H329" s="250"/>
      <c r="I329" s="202"/>
    </row>
    <row r="330" spans="6:9" ht="15">
      <c r="F330" s="85" t="s">
        <v>180</v>
      </c>
      <c r="G330" s="250"/>
      <c r="H330" s="250"/>
      <c r="I330" s="202"/>
    </row>
    <row r="331" spans="6:9" ht="15">
      <c r="F331" s="85" t="s">
        <v>181</v>
      </c>
      <c r="G331" s="250"/>
      <c r="H331" s="250"/>
      <c r="I331" s="202"/>
    </row>
    <row r="332" spans="6:9" ht="15">
      <c r="F332" s="85" t="s">
        <v>182</v>
      </c>
      <c r="G332" s="250"/>
      <c r="H332" s="250"/>
      <c r="I332" s="202"/>
    </row>
    <row r="333" spans="6:9" ht="15">
      <c r="F333" s="85" t="s">
        <v>183</v>
      </c>
      <c r="G333" s="250"/>
      <c r="H333" s="250"/>
      <c r="I333" s="202"/>
    </row>
    <row r="334" spans="6:9" ht="15">
      <c r="F334" s="85" t="s">
        <v>184</v>
      </c>
      <c r="G334" s="250"/>
      <c r="H334" s="250"/>
      <c r="I334" s="202"/>
    </row>
    <row r="335" spans="6:9" ht="15">
      <c r="F335" s="85" t="s">
        <v>185</v>
      </c>
      <c r="G335" s="250"/>
      <c r="H335" s="250"/>
      <c r="I335" s="202"/>
    </row>
    <row r="336" spans="6:9" ht="15">
      <c r="F336" s="85" t="s">
        <v>186</v>
      </c>
      <c r="G336" s="250"/>
      <c r="H336" s="250"/>
      <c r="I336" s="202"/>
    </row>
    <row r="337" spans="6:9" ht="15">
      <c r="F337" s="85" t="s">
        <v>187</v>
      </c>
      <c r="G337" s="250"/>
      <c r="H337" s="250"/>
      <c r="I337" s="202"/>
    </row>
    <row r="338" spans="6:9" ht="15">
      <c r="F338" s="85" t="s">
        <v>188</v>
      </c>
      <c r="G338" s="250"/>
      <c r="H338" s="250"/>
      <c r="I338" s="202"/>
    </row>
    <row r="339" spans="6:9" ht="15">
      <c r="F339" s="85" t="s">
        <v>189</v>
      </c>
      <c r="G339" s="250"/>
      <c r="H339" s="250"/>
      <c r="I339" s="202"/>
    </row>
    <row r="340" spans="6:9" ht="15">
      <c r="F340" s="85" t="s">
        <v>190</v>
      </c>
      <c r="G340" s="250"/>
      <c r="H340" s="250"/>
      <c r="I340" s="202"/>
    </row>
    <row r="341" spans="6:9" ht="15">
      <c r="F341" s="85" t="s">
        <v>191</v>
      </c>
      <c r="G341" s="250"/>
      <c r="H341" s="250"/>
      <c r="I341" s="202"/>
    </row>
    <row r="342" spans="6:9" ht="15">
      <c r="F342" s="85" t="s">
        <v>192</v>
      </c>
      <c r="G342" s="250"/>
      <c r="H342" s="250"/>
      <c r="I342" s="202"/>
    </row>
    <row r="343" spans="6:9" ht="15">
      <c r="F343" s="85" t="s">
        <v>193</v>
      </c>
      <c r="G343" s="250"/>
      <c r="H343" s="250"/>
      <c r="I343" s="202"/>
    </row>
    <row r="344" spans="6:9" ht="15">
      <c r="F344" s="85" t="s">
        <v>194</v>
      </c>
      <c r="G344" s="250"/>
      <c r="H344" s="250"/>
      <c r="I344" s="202"/>
    </row>
    <row r="345" spans="6:9" ht="15">
      <c r="F345" s="85" t="s">
        <v>195</v>
      </c>
      <c r="G345" s="250"/>
      <c r="H345" s="250"/>
      <c r="I345" s="202"/>
    </row>
    <row r="346" spans="6:9" ht="15">
      <c r="F346" s="85" t="s">
        <v>197</v>
      </c>
      <c r="G346" s="250"/>
      <c r="H346" s="250"/>
      <c r="I346" s="202"/>
    </row>
    <row r="347" spans="6:9" ht="15">
      <c r="F347" s="85" t="s">
        <v>198</v>
      </c>
      <c r="G347" s="250"/>
      <c r="H347" s="250"/>
      <c r="I347" s="202"/>
    </row>
    <row r="348" spans="6:9" ht="15">
      <c r="F348" s="85" t="s">
        <v>199</v>
      </c>
      <c r="G348" s="250"/>
      <c r="H348" s="250"/>
      <c r="I348" s="202"/>
    </row>
    <row r="349" spans="6:9" ht="15">
      <c r="F349" s="85" t="s">
        <v>200</v>
      </c>
      <c r="G349" s="250"/>
      <c r="H349" s="250"/>
      <c r="I349" s="202"/>
    </row>
    <row r="350" spans="6:9" ht="15">
      <c r="F350" s="85" t="s">
        <v>201</v>
      </c>
      <c r="G350" s="250"/>
      <c r="H350" s="250"/>
      <c r="I350" s="202"/>
    </row>
    <row r="351" spans="6:9" ht="15">
      <c r="F351" s="85" t="s">
        <v>202</v>
      </c>
      <c r="G351" s="250"/>
      <c r="H351" s="250"/>
      <c r="I351" s="202"/>
    </row>
    <row r="352" spans="6:9" ht="15">
      <c r="F352" s="85" t="s">
        <v>203</v>
      </c>
      <c r="G352" s="250"/>
      <c r="H352" s="250"/>
      <c r="I352" s="202"/>
    </row>
    <row r="353" spans="6:9" ht="15">
      <c r="F353" s="85" t="s">
        <v>204</v>
      </c>
      <c r="G353" s="250"/>
      <c r="H353" s="250"/>
      <c r="I353" s="202"/>
    </row>
    <row r="354" spans="6:9" ht="15">
      <c r="F354" s="85" t="s">
        <v>205</v>
      </c>
      <c r="G354" s="250"/>
      <c r="H354" s="250"/>
      <c r="I354" s="202"/>
    </row>
    <row r="355" spans="6:9" ht="15">
      <c r="F355" s="85" t="s">
        <v>206</v>
      </c>
      <c r="G355" s="250"/>
      <c r="H355" s="250"/>
      <c r="I355" s="202"/>
    </row>
    <row r="356" spans="6:9" ht="15">
      <c r="F356" s="85" t="s">
        <v>207</v>
      </c>
      <c r="G356" s="250"/>
      <c r="H356" s="250"/>
      <c r="I356" s="202"/>
    </row>
    <row r="357" spans="6:9" ht="15">
      <c r="F357" s="85" t="s">
        <v>208</v>
      </c>
      <c r="G357" s="250"/>
      <c r="H357" s="250"/>
      <c r="I357" s="202"/>
    </row>
    <row r="358" spans="6:9" ht="15">
      <c r="F358" s="85" t="s">
        <v>213</v>
      </c>
      <c r="G358" s="250"/>
      <c r="H358" s="250"/>
      <c r="I358" s="202"/>
    </row>
    <row r="359" spans="6:9" ht="15">
      <c r="F359" s="85" t="s">
        <v>214</v>
      </c>
      <c r="G359" s="250"/>
      <c r="H359" s="250"/>
      <c r="I359" s="202"/>
    </row>
    <row r="360" spans="6:9" ht="15">
      <c r="F360" s="85" t="s">
        <v>215</v>
      </c>
      <c r="G360" s="250"/>
      <c r="H360" s="250"/>
      <c r="I360" s="202"/>
    </row>
    <row r="361" spans="6:9" ht="15">
      <c r="F361" s="85" t="s">
        <v>216</v>
      </c>
      <c r="G361" s="250"/>
      <c r="H361" s="250"/>
      <c r="I361" s="202"/>
    </row>
    <row r="362" spans="6:9" ht="15">
      <c r="F362" s="85" t="s">
        <v>218</v>
      </c>
      <c r="G362" s="250"/>
      <c r="H362" s="250"/>
      <c r="I362" s="202"/>
    </row>
    <row r="363" spans="6:9" ht="15">
      <c r="F363" s="85" t="s">
        <v>219</v>
      </c>
      <c r="G363" s="250"/>
      <c r="H363" s="250"/>
      <c r="I363" s="202"/>
    </row>
    <row r="364" spans="6:9" ht="15">
      <c r="F364" s="85" t="s">
        <v>220</v>
      </c>
      <c r="G364" s="250"/>
      <c r="H364" s="250"/>
      <c r="I364" s="202"/>
    </row>
    <row r="365" spans="6:9" ht="15">
      <c r="F365" s="85" t="s">
        <v>221</v>
      </c>
      <c r="G365" s="250"/>
      <c r="H365" s="250"/>
      <c r="I365" s="202"/>
    </row>
    <row r="366" spans="6:9" ht="15">
      <c r="F366" s="85" t="s">
        <v>222</v>
      </c>
      <c r="G366" s="250"/>
      <c r="H366" s="250"/>
      <c r="I366" s="202"/>
    </row>
    <row r="367" spans="6:9" ht="15">
      <c r="F367" s="85" t="s">
        <v>223</v>
      </c>
      <c r="G367" s="250"/>
      <c r="H367" s="250"/>
      <c r="I367" s="202"/>
    </row>
    <row r="368" spans="6:9" ht="15">
      <c r="F368" s="85" t="s">
        <v>224</v>
      </c>
      <c r="G368" s="250"/>
      <c r="H368" s="250"/>
      <c r="I368" s="202"/>
    </row>
    <row r="369" spans="6:9" ht="15">
      <c r="F369" s="85" t="s">
        <v>225</v>
      </c>
      <c r="G369" s="250"/>
      <c r="H369" s="250"/>
      <c r="I369" s="202"/>
    </row>
    <row r="370" spans="6:9" ht="15">
      <c r="F370" s="85" t="s">
        <v>226</v>
      </c>
      <c r="G370" s="250"/>
      <c r="H370" s="250"/>
      <c r="I370" s="202"/>
    </row>
    <row r="371" spans="6:9" ht="15">
      <c r="F371" s="85" t="s">
        <v>227</v>
      </c>
      <c r="G371" s="250"/>
      <c r="H371" s="250"/>
      <c r="I371" s="202"/>
    </row>
    <row r="372" spans="6:9" ht="15">
      <c r="F372" s="85" t="s">
        <v>228</v>
      </c>
      <c r="G372" s="250"/>
      <c r="H372" s="250"/>
      <c r="I372" s="202"/>
    </row>
    <row r="373" spans="6:9" ht="15">
      <c r="F373" s="85" t="s">
        <v>229</v>
      </c>
      <c r="G373" s="250"/>
      <c r="H373" s="250"/>
      <c r="I373" s="202"/>
    </row>
    <row r="374" spans="6:9" ht="15">
      <c r="F374" s="85" t="s">
        <v>230</v>
      </c>
      <c r="G374" s="250"/>
      <c r="H374" s="250"/>
      <c r="I374" s="202"/>
    </row>
    <row r="375" spans="6:9" ht="15">
      <c r="F375" s="85" t="s">
        <v>231</v>
      </c>
      <c r="G375" s="250"/>
      <c r="H375" s="250"/>
      <c r="I375" s="202"/>
    </row>
    <row r="376" spans="6:9" ht="15">
      <c r="F376" s="85" t="s">
        <v>232</v>
      </c>
      <c r="G376" s="250"/>
      <c r="H376" s="250"/>
      <c r="I376" s="202"/>
    </row>
    <row r="377" spans="6:9" ht="15">
      <c r="F377" s="85" t="s">
        <v>233</v>
      </c>
      <c r="G377" s="250"/>
      <c r="H377" s="250"/>
      <c r="I377" s="202"/>
    </row>
    <row r="378" spans="6:9" ht="15">
      <c r="F378" s="85" t="s">
        <v>234</v>
      </c>
      <c r="G378" s="250"/>
      <c r="H378" s="250"/>
      <c r="I378" s="202"/>
    </row>
    <row r="379" spans="6:9" ht="15">
      <c r="F379" s="85" t="s">
        <v>235</v>
      </c>
      <c r="G379" s="250"/>
      <c r="H379" s="250"/>
      <c r="I379" s="202"/>
    </row>
    <row r="380" spans="6:9" ht="15">
      <c r="F380" s="85" t="s">
        <v>236</v>
      </c>
      <c r="G380" s="250"/>
      <c r="H380" s="250"/>
      <c r="I380" s="202"/>
    </row>
    <row r="381" spans="6:9" ht="15">
      <c r="F381" s="85" t="s">
        <v>237</v>
      </c>
      <c r="G381" s="250"/>
      <c r="H381" s="250"/>
      <c r="I381" s="202"/>
    </row>
    <row r="382" spans="6:9" ht="15">
      <c r="F382" s="85" t="s">
        <v>238</v>
      </c>
      <c r="G382" s="250"/>
      <c r="H382" s="250"/>
      <c r="I382" s="202"/>
    </row>
    <row r="383" spans="6:9" ht="15">
      <c r="F383" s="85" t="s">
        <v>240</v>
      </c>
      <c r="G383" s="250"/>
      <c r="H383" s="250"/>
      <c r="I383" s="202"/>
    </row>
    <row r="384" spans="6:9" ht="15">
      <c r="F384" s="85" t="s">
        <v>241</v>
      </c>
      <c r="G384" s="250"/>
      <c r="H384" s="250"/>
      <c r="I384" s="202"/>
    </row>
    <row r="385" spans="6:9" ht="15">
      <c r="F385" s="85" t="s">
        <v>242</v>
      </c>
      <c r="G385" s="250"/>
      <c r="H385" s="250"/>
      <c r="I385" s="202"/>
    </row>
    <row r="386" spans="6:9" ht="15">
      <c r="F386" s="85" t="s">
        <v>243</v>
      </c>
      <c r="G386" s="250"/>
      <c r="H386" s="250"/>
      <c r="I386" s="202"/>
    </row>
    <row r="387" spans="6:9" ht="15">
      <c r="F387" s="85" t="s">
        <v>244</v>
      </c>
      <c r="G387" s="250"/>
      <c r="H387" s="250"/>
      <c r="I387" s="202"/>
    </row>
    <row r="388" spans="6:9" ht="15">
      <c r="F388" s="85" t="s">
        <v>245</v>
      </c>
      <c r="G388" s="250"/>
      <c r="H388" s="250"/>
      <c r="I388" s="202"/>
    </row>
    <row r="389" spans="6:9" ht="15">
      <c r="F389" s="85" t="s">
        <v>246</v>
      </c>
      <c r="G389" s="250"/>
      <c r="H389" s="250"/>
      <c r="I389" s="202"/>
    </row>
    <row r="390" spans="6:9" ht="15">
      <c r="F390" s="85" t="s">
        <v>247</v>
      </c>
      <c r="G390" s="250"/>
      <c r="H390" s="250"/>
      <c r="I390" s="202"/>
    </row>
    <row r="391" spans="6:9" ht="15">
      <c r="F391" s="85" t="s">
        <v>248</v>
      </c>
      <c r="G391" s="250"/>
      <c r="H391" s="250"/>
      <c r="I391" s="202"/>
    </row>
    <row r="392" spans="6:9" ht="15">
      <c r="F392" s="85" t="s">
        <v>249</v>
      </c>
      <c r="G392" s="250"/>
      <c r="H392" s="250"/>
      <c r="I392" s="202"/>
    </row>
    <row r="393" spans="6:9" ht="15">
      <c r="F393" s="85" t="s">
        <v>251</v>
      </c>
      <c r="G393" s="250"/>
      <c r="H393" s="250"/>
      <c r="I393" s="202"/>
    </row>
    <row r="394" spans="6:9" ht="15">
      <c r="F394" s="85" t="s">
        <v>252</v>
      </c>
      <c r="G394" s="250"/>
      <c r="H394" s="250"/>
      <c r="I394" s="202"/>
    </row>
    <row r="395" spans="6:9" ht="15">
      <c r="F395" s="85" t="s">
        <v>254</v>
      </c>
      <c r="G395" s="250"/>
      <c r="H395" s="250"/>
      <c r="I395" s="202"/>
    </row>
    <row r="396" spans="6:9" ht="15">
      <c r="F396" s="85" t="s">
        <v>255</v>
      </c>
      <c r="G396" s="250"/>
      <c r="H396" s="250"/>
      <c r="I396" s="202"/>
    </row>
    <row r="397" spans="6:9" ht="15">
      <c r="F397" s="85" t="s">
        <v>256</v>
      </c>
      <c r="G397" s="250"/>
      <c r="H397" s="250"/>
      <c r="I397" s="202"/>
    </row>
    <row r="398" spans="6:9" ht="15">
      <c r="F398" s="85" t="s">
        <v>257</v>
      </c>
      <c r="G398" s="250"/>
      <c r="H398" s="250"/>
      <c r="I398" s="202"/>
    </row>
    <row r="399" spans="6:9" ht="15">
      <c r="F399" s="85" t="s">
        <v>258</v>
      </c>
      <c r="G399" s="250"/>
      <c r="H399" s="250"/>
      <c r="I399" s="202"/>
    </row>
    <row r="400" spans="6:9" ht="15">
      <c r="F400" s="85" t="s">
        <v>259</v>
      </c>
      <c r="G400" s="250"/>
      <c r="H400" s="250"/>
      <c r="I400" s="202"/>
    </row>
    <row r="401" spans="6:9" ht="15">
      <c r="F401" s="85" t="s">
        <v>260</v>
      </c>
      <c r="G401" s="250"/>
      <c r="H401" s="250"/>
      <c r="I401" s="202"/>
    </row>
    <row r="402" spans="6:9" ht="15">
      <c r="F402" s="85" t="s">
        <v>261</v>
      </c>
      <c r="G402" s="250"/>
      <c r="H402" s="250"/>
      <c r="I402" s="202"/>
    </row>
    <row r="403" spans="6:9" ht="15">
      <c r="F403" s="85" t="s">
        <v>262</v>
      </c>
      <c r="G403" s="250"/>
      <c r="H403" s="250"/>
      <c r="I403" s="202"/>
    </row>
    <row r="404" spans="6:9" ht="15">
      <c r="F404" s="85" t="s">
        <v>263</v>
      </c>
      <c r="G404" s="250"/>
      <c r="H404" s="250"/>
      <c r="I404" s="202"/>
    </row>
    <row r="405" spans="6:9" ht="15">
      <c r="F405" s="85" t="s">
        <v>264</v>
      </c>
      <c r="G405" s="250"/>
      <c r="H405" s="250"/>
      <c r="I405" s="202"/>
    </row>
    <row r="406" spans="6:9" ht="15">
      <c r="F406" s="85" t="s">
        <v>265</v>
      </c>
      <c r="G406" s="250"/>
      <c r="H406" s="250"/>
      <c r="I406" s="202"/>
    </row>
    <row r="407" spans="6:9" ht="15">
      <c r="F407" s="85" t="s">
        <v>266</v>
      </c>
      <c r="G407" s="250"/>
      <c r="H407" s="250"/>
      <c r="I407" s="202"/>
    </row>
    <row r="408" spans="6:9" ht="15">
      <c r="F408" s="85" t="s">
        <v>267</v>
      </c>
      <c r="G408" s="250"/>
      <c r="H408" s="250"/>
      <c r="I408" s="202"/>
    </row>
    <row r="409" spans="6:9" ht="15">
      <c r="F409" s="85" t="s">
        <v>268</v>
      </c>
      <c r="G409" s="250"/>
      <c r="H409" s="250"/>
      <c r="I409" s="202"/>
    </row>
    <row r="410" spans="6:9" ht="15">
      <c r="F410" s="85" t="s">
        <v>269</v>
      </c>
      <c r="G410" s="250"/>
      <c r="H410" s="250"/>
      <c r="I410" s="202"/>
    </row>
    <row r="411" spans="6:9" ht="15">
      <c r="F411" s="85" t="s">
        <v>270</v>
      </c>
      <c r="G411" s="250"/>
      <c r="H411" s="250"/>
      <c r="I411" s="202"/>
    </row>
    <row r="412" spans="6:9" ht="15">
      <c r="F412" s="85" t="s">
        <v>271</v>
      </c>
      <c r="G412" s="250"/>
      <c r="H412" s="250"/>
      <c r="I412" s="202"/>
    </row>
    <row r="413" spans="6:9" ht="15">
      <c r="F413" s="85" t="s">
        <v>272</v>
      </c>
      <c r="G413" s="250"/>
      <c r="H413" s="250"/>
      <c r="I413" s="202"/>
    </row>
    <row r="414" spans="6:9" ht="15">
      <c r="F414" s="85" t="s">
        <v>273</v>
      </c>
      <c r="G414" s="250"/>
      <c r="H414" s="250"/>
      <c r="I414" s="202"/>
    </row>
    <row r="415" spans="6:9" ht="15">
      <c r="F415" s="85" t="s">
        <v>274</v>
      </c>
      <c r="G415" s="250"/>
      <c r="H415" s="250"/>
      <c r="I415" s="202"/>
    </row>
    <row r="416" spans="6:9" ht="15">
      <c r="F416" s="85" t="s">
        <v>275</v>
      </c>
      <c r="G416" s="250"/>
      <c r="H416" s="250"/>
      <c r="I416" s="202"/>
    </row>
    <row r="417" spans="6:9" ht="15">
      <c r="F417" s="85" t="s">
        <v>276</v>
      </c>
      <c r="G417" s="250"/>
      <c r="H417" s="250"/>
      <c r="I417" s="202"/>
    </row>
    <row r="418" spans="6:9" ht="15">
      <c r="F418" s="85" t="s">
        <v>277</v>
      </c>
      <c r="G418" s="250"/>
      <c r="H418" s="250"/>
      <c r="I418" s="202"/>
    </row>
    <row r="419" spans="6:9" ht="15">
      <c r="F419" s="85" t="s">
        <v>278</v>
      </c>
      <c r="G419" s="250"/>
      <c r="H419" s="250"/>
      <c r="I419" s="202"/>
    </row>
    <row r="420" spans="6:9" ht="15">
      <c r="F420" s="85" t="s">
        <v>279</v>
      </c>
      <c r="G420" s="250"/>
      <c r="H420" s="250"/>
      <c r="I420" s="202"/>
    </row>
    <row r="421" spans="6:9" ht="15">
      <c r="F421" s="85" t="s">
        <v>280</v>
      </c>
      <c r="G421" s="250"/>
      <c r="H421" s="250"/>
      <c r="I421" s="202"/>
    </row>
    <row r="422" spans="6:9" ht="15">
      <c r="F422" s="85" t="s">
        <v>281</v>
      </c>
      <c r="G422" s="250"/>
      <c r="H422" s="250"/>
      <c r="I422" s="202"/>
    </row>
    <row r="423" spans="6:9" ht="15">
      <c r="F423" s="85" t="s">
        <v>282</v>
      </c>
      <c r="G423" s="250"/>
      <c r="H423" s="250"/>
      <c r="I423" s="202"/>
    </row>
    <row r="424" spans="6:9" ht="15">
      <c r="F424" s="85" t="s">
        <v>283</v>
      </c>
      <c r="G424" s="250"/>
      <c r="H424" s="250"/>
      <c r="I424" s="202"/>
    </row>
    <row r="425" spans="6:9" ht="15">
      <c r="F425" s="85" t="s">
        <v>284</v>
      </c>
      <c r="G425" s="250"/>
      <c r="H425" s="250"/>
      <c r="I425" s="202"/>
    </row>
    <row r="426" spans="6:9" ht="15">
      <c r="F426" s="85" t="s">
        <v>285</v>
      </c>
      <c r="G426" s="250"/>
      <c r="H426" s="250"/>
      <c r="I426" s="202"/>
    </row>
    <row r="427" spans="6:9" ht="15">
      <c r="F427" s="85" t="s">
        <v>286</v>
      </c>
      <c r="G427" s="250"/>
      <c r="H427" s="250"/>
      <c r="I427" s="202"/>
    </row>
    <row r="428" spans="6:9" ht="15">
      <c r="F428" s="85" t="s">
        <v>287</v>
      </c>
      <c r="G428" s="250"/>
      <c r="H428" s="250"/>
      <c r="I428" s="202"/>
    </row>
    <row r="429" spans="6:9" ht="15">
      <c r="F429" s="85" t="s">
        <v>288</v>
      </c>
      <c r="G429" s="250"/>
      <c r="H429" s="250"/>
      <c r="I429" s="202"/>
    </row>
    <row r="430" spans="6:9" ht="15">
      <c r="F430" s="85" t="s">
        <v>289</v>
      </c>
      <c r="G430" s="250"/>
      <c r="H430" s="250"/>
      <c r="I430" s="202"/>
    </row>
    <row r="431" spans="6:9" ht="15">
      <c r="F431" s="85" t="s">
        <v>290</v>
      </c>
      <c r="G431" s="250"/>
      <c r="H431" s="250"/>
      <c r="I431" s="202"/>
    </row>
    <row r="432" spans="6:9" ht="15">
      <c r="F432" s="85" t="s">
        <v>291</v>
      </c>
      <c r="G432" s="250"/>
      <c r="H432" s="250"/>
      <c r="I432" s="202"/>
    </row>
    <row r="433" spans="6:9" ht="15">
      <c r="F433" s="85" t="s">
        <v>292</v>
      </c>
      <c r="G433" s="250"/>
      <c r="H433" s="250"/>
      <c r="I433" s="202"/>
    </row>
    <row r="434" spans="6:9" ht="15">
      <c r="F434" s="85" t="s">
        <v>293</v>
      </c>
      <c r="G434" s="250"/>
      <c r="H434" s="250"/>
      <c r="I434" s="202"/>
    </row>
    <row r="435" spans="6:9" ht="15">
      <c r="F435" s="85" t="s">
        <v>294</v>
      </c>
      <c r="G435" s="250"/>
      <c r="H435" s="250"/>
      <c r="I435" s="202"/>
    </row>
    <row r="436" spans="6:9" ht="15">
      <c r="F436" s="85" t="s">
        <v>295</v>
      </c>
      <c r="G436" s="250"/>
      <c r="H436" s="250"/>
      <c r="I436" s="202"/>
    </row>
    <row r="437" spans="6:9" ht="15">
      <c r="F437" s="85" t="s">
        <v>296</v>
      </c>
      <c r="G437" s="250"/>
      <c r="H437" s="250"/>
      <c r="I437" s="202"/>
    </row>
    <row r="438" spans="6:9" ht="15">
      <c r="F438" s="85" t="s">
        <v>297</v>
      </c>
      <c r="G438" s="250"/>
      <c r="H438" s="250"/>
      <c r="I438" s="202"/>
    </row>
    <row r="439" spans="6:9" ht="15">
      <c r="F439" s="85" t="s">
        <v>298</v>
      </c>
      <c r="G439" s="250"/>
      <c r="H439" s="250"/>
      <c r="I439" s="202"/>
    </row>
    <row r="440" spans="6:9" ht="15">
      <c r="F440" s="85" t="s">
        <v>299</v>
      </c>
      <c r="G440" s="250"/>
      <c r="H440" s="250"/>
      <c r="I440" s="202"/>
    </row>
    <row r="441" spans="6:9" ht="15">
      <c r="F441" s="85" t="s">
        <v>300</v>
      </c>
      <c r="G441" s="250"/>
      <c r="H441" s="250"/>
      <c r="I441" s="202"/>
    </row>
    <row r="442" spans="6:9" ht="15">
      <c r="F442" s="85" t="s">
        <v>301</v>
      </c>
      <c r="G442" s="250"/>
      <c r="H442" s="250"/>
      <c r="I442" s="202"/>
    </row>
    <row r="443" spans="6:9" ht="15">
      <c r="F443" s="85" t="s">
        <v>302</v>
      </c>
      <c r="G443" s="250"/>
      <c r="H443" s="250"/>
      <c r="I443" s="202"/>
    </row>
    <row r="444" spans="6:9" ht="15">
      <c r="F444" s="85" t="s">
        <v>303</v>
      </c>
      <c r="G444" s="250"/>
      <c r="H444" s="250"/>
      <c r="I444" s="202"/>
    </row>
    <row r="445" spans="6:9" ht="15">
      <c r="F445" s="85" t="s">
        <v>304</v>
      </c>
      <c r="G445" s="250"/>
      <c r="H445" s="250"/>
      <c r="I445" s="202"/>
    </row>
    <row r="446" spans="6:9" ht="15">
      <c r="F446" s="85" t="s">
        <v>305</v>
      </c>
      <c r="G446" s="250"/>
      <c r="H446" s="250"/>
      <c r="I446" s="202"/>
    </row>
    <row r="447" spans="6:9" ht="15">
      <c r="F447" s="85" t="s">
        <v>306</v>
      </c>
      <c r="G447" s="250"/>
      <c r="H447" s="250"/>
      <c r="I447" s="202"/>
    </row>
    <row r="448" spans="6:9" ht="15">
      <c r="F448" s="85" t="s">
        <v>307</v>
      </c>
      <c r="G448" s="250"/>
      <c r="H448" s="250"/>
      <c r="I448" s="202"/>
    </row>
    <row r="449" spans="6:9" ht="15">
      <c r="F449" s="85" t="s">
        <v>308</v>
      </c>
      <c r="G449" s="250"/>
      <c r="H449" s="250"/>
      <c r="I449" s="202"/>
    </row>
    <row r="450" spans="7:9" ht="15">
      <c r="G450" s="250"/>
      <c r="H450" s="250"/>
      <c r="I450" s="202"/>
    </row>
    <row r="451" spans="7:9" ht="15">
      <c r="G451" s="250"/>
      <c r="H451" s="250"/>
      <c r="I451" s="202"/>
    </row>
    <row r="452" spans="7:9" ht="15">
      <c r="G452" s="250"/>
      <c r="H452" s="250"/>
      <c r="I452" s="202"/>
    </row>
    <row r="453" spans="7:9" ht="15">
      <c r="G453" s="250"/>
      <c r="H453" s="250"/>
      <c r="I453" s="202"/>
    </row>
    <row r="454" spans="7:9" ht="15">
      <c r="G454" s="250"/>
      <c r="H454" s="250"/>
      <c r="I454" s="202"/>
    </row>
    <row r="455" spans="7:9" ht="15">
      <c r="G455" s="250"/>
      <c r="H455" s="250"/>
      <c r="I455" s="202"/>
    </row>
    <row r="456" spans="7:9" ht="15">
      <c r="G456" s="250"/>
      <c r="H456" s="250"/>
      <c r="I456" s="202"/>
    </row>
    <row r="457" spans="7:9" ht="15">
      <c r="G457" s="250"/>
      <c r="H457" s="250"/>
      <c r="I457" s="202"/>
    </row>
    <row r="458" spans="7:9" ht="15">
      <c r="G458" s="250"/>
      <c r="H458" s="250"/>
      <c r="I458" s="202"/>
    </row>
    <row r="459" spans="7:9" ht="15">
      <c r="G459" s="250"/>
      <c r="H459" s="250"/>
      <c r="I459" s="202"/>
    </row>
    <row r="460" spans="7:9" ht="15">
      <c r="G460" s="250"/>
      <c r="H460" s="250"/>
      <c r="I460" s="202"/>
    </row>
    <row r="461" spans="7:9" ht="15">
      <c r="G461" s="250"/>
      <c r="H461" s="250"/>
      <c r="I461" s="202"/>
    </row>
    <row r="462" spans="7:9" ht="15">
      <c r="G462" s="250"/>
      <c r="H462" s="250"/>
      <c r="I462" s="202"/>
    </row>
    <row r="463" spans="7:9" ht="15">
      <c r="G463" s="250"/>
      <c r="H463" s="250"/>
      <c r="I463" s="202"/>
    </row>
    <row r="464" spans="7:9" ht="15">
      <c r="G464" s="250"/>
      <c r="H464" s="250"/>
      <c r="I464" s="202"/>
    </row>
    <row r="465" spans="7:9" ht="15">
      <c r="G465" s="250"/>
      <c r="H465" s="250"/>
      <c r="I465" s="202"/>
    </row>
    <row r="466" spans="7:9" ht="15">
      <c r="G466" s="250"/>
      <c r="H466" s="250"/>
      <c r="I466" s="202"/>
    </row>
    <row r="467" spans="7:9" ht="15">
      <c r="G467" s="250"/>
      <c r="H467" s="250"/>
      <c r="I467" s="202"/>
    </row>
    <row r="468" spans="7:9" ht="15">
      <c r="G468" s="250"/>
      <c r="H468" s="250"/>
      <c r="I468" s="202"/>
    </row>
    <row r="469" spans="7:9" ht="15">
      <c r="G469" s="250"/>
      <c r="H469" s="250"/>
      <c r="I469" s="202"/>
    </row>
    <row r="470" spans="7:9" ht="15">
      <c r="G470" s="250"/>
      <c r="H470" s="250"/>
      <c r="I470" s="202"/>
    </row>
    <row r="471" spans="7:9" ht="15">
      <c r="G471" s="250"/>
      <c r="H471" s="250"/>
      <c r="I471" s="202"/>
    </row>
    <row r="472" spans="7:9" ht="15">
      <c r="G472" s="250"/>
      <c r="H472" s="250"/>
      <c r="I472" s="202"/>
    </row>
    <row r="473" spans="7:9" ht="15">
      <c r="G473" s="250"/>
      <c r="H473" s="250"/>
      <c r="I473" s="202"/>
    </row>
    <row r="474" spans="7:9" ht="15">
      <c r="G474" s="250"/>
      <c r="H474" s="250"/>
      <c r="I474" s="202"/>
    </row>
    <row r="475" spans="7:9" ht="15">
      <c r="G475" s="250"/>
      <c r="H475" s="250"/>
      <c r="I475" s="202"/>
    </row>
    <row r="476" spans="7:9" ht="15">
      <c r="G476" s="250"/>
      <c r="H476" s="250"/>
      <c r="I476" s="202"/>
    </row>
    <row r="477" spans="7:9" ht="15">
      <c r="G477" s="250"/>
      <c r="H477" s="250"/>
      <c r="I477" s="202"/>
    </row>
    <row r="478" spans="7:9" ht="15">
      <c r="G478" s="250"/>
      <c r="H478" s="250"/>
      <c r="I478" s="202"/>
    </row>
    <row r="479" spans="7:9" ht="15">
      <c r="G479" s="250"/>
      <c r="H479" s="250"/>
      <c r="I479" s="202"/>
    </row>
    <row r="480" spans="7:9" ht="15">
      <c r="G480" s="250"/>
      <c r="H480" s="250"/>
      <c r="I480" s="202"/>
    </row>
    <row r="481" spans="7:9" ht="15">
      <c r="G481" s="250"/>
      <c r="H481" s="250"/>
      <c r="I481" s="202"/>
    </row>
    <row r="482" spans="7:9" ht="15">
      <c r="G482" s="250"/>
      <c r="H482" s="250"/>
      <c r="I482" s="202"/>
    </row>
    <row r="483" spans="7:9" ht="15">
      <c r="G483" s="250"/>
      <c r="H483" s="250"/>
      <c r="I483" s="202"/>
    </row>
    <row r="484" spans="7:9" ht="15">
      <c r="G484" s="250"/>
      <c r="H484" s="250"/>
      <c r="I484" s="202"/>
    </row>
    <row r="485" spans="7:9" ht="15">
      <c r="G485" s="250"/>
      <c r="H485" s="250"/>
      <c r="I485" s="202"/>
    </row>
    <row r="486" spans="7:9" ht="15">
      <c r="G486" s="250"/>
      <c r="H486" s="250"/>
      <c r="I486" s="202"/>
    </row>
    <row r="487" spans="7:9" ht="15">
      <c r="G487" s="250"/>
      <c r="H487" s="250"/>
      <c r="I487" s="202"/>
    </row>
    <row r="488" spans="7:9" ht="15">
      <c r="G488" s="250"/>
      <c r="H488" s="250"/>
      <c r="I488" s="202"/>
    </row>
    <row r="489" spans="7:9" ht="15">
      <c r="G489" s="250"/>
      <c r="H489" s="250"/>
      <c r="I489" s="202"/>
    </row>
    <row r="490" spans="7:9" ht="15">
      <c r="G490" s="250"/>
      <c r="H490" s="250"/>
      <c r="I490" s="202"/>
    </row>
    <row r="491" spans="7:9" ht="15">
      <c r="G491" s="250"/>
      <c r="H491" s="250"/>
      <c r="I491" s="202"/>
    </row>
    <row r="492" spans="7:9" ht="15">
      <c r="G492" s="250"/>
      <c r="H492" s="250"/>
      <c r="I492" s="202"/>
    </row>
    <row r="493" spans="7:9" ht="15">
      <c r="G493" s="250"/>
      <c r="H493" s="250"/>
      <c r="I493" s="202"/>
    </row>
    <row r="494" spans="7:9" ht="15">
      <c r="G494" s="250"/>
      <c r="H494" s="250"/>
      <c r="I494" s="202"/>
    </row>
    <row r="495" spans="7:9" ht="15">
      <c r="G495" s="250"/>
      <c r="H495" s="250"/>
      <c r="I495" s="202"/>
    </row>
    <row r="496" spans="7:9" ht="15">
      <c r="G496" s="250"/>
      <c r="H496" s="250"/>
      <c r="I496" s="202"/>
    </row>
    <row r="497" spans="7:9" ht="15">
      <c r="G497" s="250"/>
      <c r="H497" s="250"/>
      <c r="I497" s="202"/>
    </row>
    <row r="498" spans="7:9" ht="15">
      <c r="G498" s="250"/>
      <c r="H498" s="250"/>
      <c r="I498" s="202"/>
    </row>
    <row r="499" spans="7:9" ht="15">
      <c r="G499" s="250"/>
      <c r="H499" s="250"/>
      <c r="I499" s="202"/>
    </row>
    <row r="500" spans="7:9" ht="15">
      <c r="G500" s="250"/>
      <c r="H500" s="250"/>
      <c r="I500" s="202"/>
    </row>
    <row r="501" spans="7:9" ht="15">
      <c r="G501" s="250"/>
      <c r="H501" s="250"/>
      <c r="I501" s="202"/>
    </row>
    <row r="502" spans="7:9" ht="15">
      <c r="G502" s="250"/>
      <c r="H502" s="250"/>
      <c r="I502" s="202"/>
    </row>
    <row r="503" spans="7:9" ht="15">
      <c r="G503" s="250"/>
      <c r="H503" s="250"/>
      <c r="I503" s="202"/>
    </row>
    <row r="504" spans="7:9" ht="15">
      <c r="G504" s="250"/>
      <c r="H504" s="250"/>
      <c r="I504" s="202"/>
    </row>
    <row r="505" spans="7:9" ht="15">
      <c r="G505" s="250"/>
      <c r="H505" s="250"/>
      <c r="I505" s="202"/>
    </row>
    <row r="506" spans="7:9" ht="15">
      <c r="G506" s="250"/>
      <c r="H506" s="250"/>
      <c r="I506" s="202"/>
    </row>
    <row r="507" spans="7:9" ht="15">
      <c r="G507" s="250"/>
      <c r="H507" s="250"/>
      <c r="I507" s="202"/>
    </row>
    <row r="508" spans="7:9" ht="15">
      <c r="G508" s="250"/>
      <c r="H508" s="250"/>
      <c r="I508" s="202"/>
    </row>
    <row r="509" spans="7:9" ht="15">
      <c r="G509" s="250"/>
      <c r="H509" s="250"/>
      <c r="I509" s="202"/>
    </row>
    <row r="510" spans="7:9" ht="15">
      <c r="G510" s="250"/>
      <c r="H510" s="250"/>
      <c r="I510" s="202"/>
    </row>
    <row r="511" spans="7:9" ht="15">
      <c r="G511" s="250"/>
      <c r="H511" s="250"/>
      <c r="I511" s="202"/>
    </row>
    <row r="512" spans="7:9" ht="15">
      <c r="G512" s="250"/>
      <c r="H512" s="250"/>
      <c r="I512" s="202"/>
    </row>
    <row r="513" spans="7:9" ht="15">
      <c r="G513" s="250"/>
      <c r="H513" s="250"/>
      <c r="I513" s="202"/>
    </row>
    <row r="514" spans="7:9" ht="15">
      <c r="G514" s="250"/>
      <c r="H514" s="250"/>
      <c r="I514" s="202"/>
    </row>
    <row r="515" spans="7:9" ht="15">
      <c r="G515" s="250"/>
      <c r="H515" s="250"/>
      <c r="I515" s="202"/>
    </row>
    <row r="516" spans="7:9" ht="15">
      <c r="G516" s="250"/>
      <c r="H516" s="250"/>
      <c r="I516" s="202"/>
    </row>
    <row r="517" spans="7:9" ht="15">
      <c r="G517" s="250"/>
      <c r="H517" s="250"/>
      <c r="I517" s="202"/>
    </row>
    <row r="518" spans="7:9" ht="15">
      <c r="G518" s="250"/>
      <c r="H518" s="250"/>
      <c r="I518" s="202"/>
    </row>
    <row r="519" spans="7:9" ht="15">
      <c r="G519" s="250"/>
      <c r="H519" s="250"/>
      <c r="I519" s="202"/>
    </row>
    <row r="520" spans="7:9" ht="15">
      <c r="G520" s="250"/>
      <c r="H520" s="250"/>
      <c r="I520" s="202"/>
    </row>
    <row r="521" spans="7:9" ht="15">
      <c r="G521" s="250"/>
      <c r="H521" s="250"/>
      <c r="I521" s="202"/>
    </row>
    <row r="522" spans="7:9" ht="15">
      <c r="G522" s="250"/>
      <c r="H522" s="250"/>
      <c r="I522" s="202"/>
    </row>
    <row r="523" spans="7:9" ht="15">
      <c r="G523" s="250"/>
      <c r="H523" s="250"/>
      <c r="I523" s="202"/>
    </row>
    <row r="524" spans="7:9" ht="15">
      <c r="G524" s="250"/>
      <c r="H524" s="250"/>
      <c r="I524" s="202"/>
    </row>
    <row r="525" spans="7:9" ht="15">
      <c r="G525" s="250"/>
      <c r="H525" s="250"/>
      <c r="I525" s="202"/>
    </row>
    <row r="526" spans="7:9" ht="15">
      <c r="G526" s="250"/>
      <c r="H526" s="250"/>
      <c r="I526" s="202"/>
    </row>
    <row r="527" spans="7:9" ht="15">
      <c r="G527" s="250"/>
      <c r="H527" s="250"/>
      <c r="I527" s="202"/>
    </row>
    <row r="528" spans="7:9" ht="15">
      <c r="G528" s="250"/>
      <c r="H528" s="250"/>
      <c r="I528" s="202"/>
    </row>
    <row r="529" spans="7:9" ht="15">
      <c r="G529" s="250"/>
      <c r="H529" s="250"/>
      <c r="I529" s="202"/>
    </row>
    <row r="530" spans="7:9" ht="15">
      <c r="G530" s="250"/>
      <c r="H530" s="250"/>
      <c r="I530" s="202"/>
    </row>
    <row r="531" spans="7:9" ht="15">
      <c r="G531" s="250"/>
      <c r="H531" s="250"/>
      <c r="I531" s="202"/>
    </row>
    <row r="532" spans="7:9" ht="15">
      <c r="G532" s="250"/>
      <c r="H532" s="250"/>
      <c r="I532" s="202"/>
    </row>
    <row r="533" spans="7:9" ht="15">
      <c r="G533" s="250"/>
      <c r="H533" s="250"/>
      <c r="I533" s="202"/>
    </row>
    <row r="534" spans="7:9" ht="15">
      <c r="G534" s="250"/>
      <c r="H534" s="250"/>
      <c r="I534" s="202"/>
    </row>
    <row r="535" spans="7:9" ht="15">
      <c r="G535" s="250"/>
      <c r="H535" s="250"/>
      <c r="I535" s="202"/>
    </row>
    <row r="536" spans="7:9" ht="15">
      <c r="G536" s="250"/>
      <c r="H536" s="250"/>
      <c r="I536" s="202"/>
    </row>
    <row r="537" spans="7:9" ht="15">
      <c r="G537" s="250"/>
      <c r="H537" s="250"/>
      <c r="I537" s="202"/>
    </row>
    <row r="538" spans="7:9" ht="15">
      <c r="G538" s="250"/>
      <c r="H538" s="250"/>
      <c r="I538" s="202"/>
    </row>
    <row r="539" spans="7:9" ht="15">
      <c r="G539" s="250"/>
      <c r="H539" s="250"/>
      <c r="I539" s="202"/>
    </row>
    <row r="540" spans="7:9" ht="15">
      <c r="G540" s="250"/>
      <c r="H540" s="250"/>
      <c r="I540" s="202"/>
    </row>
    <row r="541" spans="7:9" ht="15">
      <c r="G541" s="250"/>
      <c r="H541" s="250"/>
      <c r="I541" s="202"/>
    </row>
    <row r="542" spans="7:9" ht="15">
      <c r="G542" s="250"/>
      <c r="H542" s="250"/>
      <c r="I542" s="202"/>
    </row>
    <row r="543" spans="7:9" ht="15">
      <c r="G543" s="250"/>
      <c r="H543" s="250"/>
      <c r="I543" s="202"/>
    </row>
    <row r="544" spans="7:9" ht="15">
      <c r="G544" s="250"/>
      <c r="H544" s="250"/>
      <c r="I544" s="202"/>
    </row>
    <row r="545" spans="7:9" ht="15">
      <c r="G545" s="250"/>
      <c r="H545" s="250"/>
      <c r="I545" s="202"/>
    </row>
    <row r="546" spans="7:9" ht="15">
      <c r="G546" s="250"/>
      <c r="H546" s="250"/>
      <c r="I546" s="202"/>
    </row>
    <row r="547" spans="7:9" ht="15">
      <c r="G547" s="250"/>
      <c r="H547" s="250"/>
      <c r="I547" s="202"/>
    </row>
    <row r="548" spans="7:9" ht="15">
      <c r="G548" s="250"/>
      <c r="H548" s="250"/>
      <c r="I548" s="202"/>
    </row>
    <row r="549" spans="7:9" ht="15">
      <c r="G549" s="250"/>
      <c r="H549" s="250"/>
      <c r="I549" s="202"/>
    </row>
    <row r="550" spans="7:9" ht="15">
      <c r="G550" s="250"/>
      <c r="H550" s="250"/>
      <c r="I550" s="202"/>
    </row>
    <row r="551" spans="7:9" ht="15">
      <c r="G551" s="250"/>
      <c r="H551" s="250"/>
      <c r="I551" s="202"/>
    </row>
    <row r="552" spans="7:9" ht="15">
      <c r="G552" s="250"/>
      <c r="H552" s="250"/>
      <c r="I552" s="202"/>
    </row>
    <row r="553" spans="7:9" ht="15">
      <c r="G553" s="250"/>
      <c r="H553" s="250"/>
      <c r="I553" s="202"/>
    </row>
    <row r="554" spans="7:9" ht="15">
      <c r="G554" s="250"/>
      <c r="H554" s="250"/>
      <c r="I554" s="202"/>
    </row>
    <row r="555" spans="7:9" ht="15">
      <c r="G555" s="250"/>
      <c r="H555" s="250"/>
      <c r="I555" s="202"/>
    </row>
    <row r="556" spans="7:9" ht="15">
      <c r="G556" s="250"/>
      <c r="H556" s="250"/>
      <c r="I556" s="202"/>
    </row>
    <row r="557" spans="7:9" ht="15">
      <c r="G557" s="250"/>
      <c r="H557" s="250"/>
      <c r="I557" s="202"/>
    </row>
    <row r="558" spans="7:9" ht="15">
      <c r="G558" s="250"/>
      <c r="H558" s="250"/>
      <c r="I558" s="202"/>
    </row>
    <row r="559" spans="7:9" ht="15">
      <c r="G559" s="250"/>
      <c r="H559" s="250"/>
      <c r="I559" s="202"/>
    </row>
    <row r="560" spans="7:9" ht="15">
      <c r="G560" s="250"/>
      <c r="H560" s="250"/>
      <c r="I560" s="202"/>
    </row>
    <row r="561" spans="7:9" ht="15">
      <c r="G561" s="250"/>
      <c r="H561" s="250"/>
      <c r="I561" s="202"/>
    </row>
    <row r="562" spans="7:9" ht="15">
      <c r="G562" s="250"/>
      <c r="H562" s="250"/>
      <c r="I562" s="202"/>
    </row>
    <row r="563" spans="7:9" ht="15">
      <c r="G563" s="250"/>
      <c r="H563" s="250"/>
      <c r="I563" s="202"/>
    </row>
    <row r="564" spans="7:9" ht="15">
      <c r="G564" s="250"/>
      <c r="H564" s="250"/>
      <c r="I564" s="202"/>
    </row>
    <row r="565" spans="7:9" ht="15">
      <c r="G565" s="250"/>
      <c r="H565" s="250"/>
      <c r="I565" s="202"/>
    </row>
    <row r="566" spans="7:9" ht="15">
      <c r="G566" s="250"/>
      <c r="H566" s="250"/>
      <c r="I566" s="202"/>
    </row>
    <row r="567" spans="7:9" ht="15">
      <c r="G567" s="250"/>
      <c r="H567" s="250"/>
      <c r="I567" s="202"/>
    </row>
    <row r="568" spans="7:9" ht="15">
      <c r="G568" s="250"/>
      <c r="H568" s="250"/>
      <c r="I568" s="202"/>
    </row>
    <row r="569" spans="7:9" ht="15">
      <c r="G569" s="250"/>
      <c r="H569" s="250"/>
      <c r="I569" s="202"/>
    </row>
    <row r="570" spans="7:9" ht="15">
      <c r="G570" s="250"/>
      <c r="H570" s="250"/>
      <c r="I570" s="202"/>
    </row>
    <row r="571" spans="7:9" ht="15">
      <c r="G571" s="250"/>
      <c r="H571" s="250"/>
      <c r="I571" s="202"/>
    </row>
    <row r="572" spans="7:9" ht="15">
      <c r="G572" s="250"/>
      <c r="H572" s="250"/>
      <c r="I572" s="202"/>
    </row>
    <row r="573" spans="7:9" ht="15">
      <c r="G573" s="250"/>
      <c r="H573" s="250"/>
      <c r="I573" s="202"/>
    </row>
    <row r="574" spans="7:9" ht="15">
      <c r="G574" s="250"/>
      <c r="H574" s="250"/>
      <c r="I574" s="202"/>
    </row>
    <row r="575" spans="7:9" ht="15">
      <c r="G575" s="250"/>
      <c r="H575" s="250"/>
      <c r="I575" s="202"/>
    </row>
    <row r="576" spans="7:9" ht="15">
      <c r="G576" s="250"/>
      <c r="H576" s="250"/>
      <c r="I576" s="202"/>
    </row>
    <row r="577" spans="7:9" ht="15">
      <c r="G577" s="250"/>
      <c r="H577" s="250"/>
      <c r="I577" s="202"/>
    </row>
    <row r="578" spans="7:9" ht="15">
      <c r="G578" s="250"/>
      <c r="H578" s="250"/>
      <c r="I578" s="202"/>
    </row>
    <row r="579" spans="7:9" ht="15">
      <c r="G579" s="250"/>
      <c r="H579" s="250"/>
      <c r="I579" s="202"/>
    </row>
    <row r="580" spans="7:9" ht="15">
      <c r="G580" s="250"/>
      <c r="H580" s="250"/>
      <c r="I580" s="202"/>
    </row>
    <row r="581" spans="7:9" ht="15">
      <c r="G581" s="250"/>
      <c r="H581" s="250"/>
      <c r="I581" s="202"/>
    </row>
    <row r="582" spans="7:9" ht="15">
      <c r="G582" s="250"/>
      <c r="H582" s="250"/>
      <c r="I582" s="202"/>
    </row>
    <row r="583" spans="7:9" ht="15">
      <c r="G583" s="250"/>
      <c r="H583" s="250"/>
      <c r="I583" s="202"/>
    </row>
    <row r="584" spans="7:9" ht="15">
      <c r="G584" s="250"/>
      <c r="H584" s="250"/>
      <c r="I584" s="202"/>
    </row>
    <row r="585" spans="7:9" ht="15">
      <c r="G585" s="250"/>
      <c r="H585" s="250"/>
      <c r="I585" s="202"/>
    </row>
    <row r="586" spans="7:9" ht="15">
      <c r="G586" s="250"/>
      <c r="H586" s="250"/>
      <c r="I586" s="202"/>
    </row>
    <row r="587" spans="7:9" ht="15">
      <c r="G587" s="250"/>
      <c r="H587" s="250"/>
      <c r="I587" s="202"/>
    </row>
    <row r="588" spans="7:9" ht="15">
      <c r="G588" s="250"/>
      <c r="H588" s="250"/>
      <c r="I588" s="202"/>
    </row>
    <row r="589" spans="7:9" ht="15">
      <c r="G589" s="250"/>
      <c r="H589" s="250"/>
      <c r="I589" s="202"/>
    </row>
    <row r="590" spans="7:9" ht="15">
      <c r="G590" s="250"/>
      <c r="H590" s="250"/>
      <c r="I590" s="202"/>
    </row>
    <row r="591" spans="7:9" ht="15">
      <c r="G591" s="250"/>
      <c r="H591" s="250"/>
      <c r="I591" s="202"/>
    </row>
    <row r="592" spans="7:9" ht="15">
      <c r="G592" s="250"/>
      <c r="H592" s="250"/>
      <c r="I592" s="202"/>
    </row>
    <row r="593" spans="7:9" ht="15">
      <c r="G593" s="250"/>
      <c r="H593" s="250"/>
      <c r="I593" s="202"/>
    </row>
    <row r="594" spans="7:9" ht="15">
      <c r="G594" s="250"/>
      <c r="H594" s="250"/>
      <c r="I594" s="202"/>
    </row>
    <row r="595" spans="7:9" ht="15">
      <c r="G595" s="250"/>
      <c r="H595" s="250"/>
      <c r="I595" s="202"/>
    </row>
    <row r="596" spans="7:9" ht="15">
      <c r="G596" s="250"/>
      <c r="H596" s="250"/>
      <c r="I596" s="202"/>
    </row>
    <row r="597" spans="7:9" ht="15">
      <c r="G597" s="250"/>
      <c r="H597" s="250"/>
      <c r="I597" s="202"/>
    </row>
    <row r="598" spans="7:9" ht="15">
      <c r="G598" s="250"/>
      <c r="H598" s="250"/>
      <c r="I598" s="202"/>
    </row>
    <row r="599" spans="7:9" ht="15">
      <c r="G599" s="250"/>
      <c r="H599" s="250"/>
      <c r="I599" s="202"/>
    </row>
    <row r="600" spans="7:9" ht="15">
      <c r="G600" s="250"/>
      <c r="H600" s="250"/>
      <c r="I600" s="202"/>
    </row>
    <row r="601" spans="7:9" ht="15">
      <c r="G601" s="250"/>
      <c r="H601" s="250"/>
      <c r="I601" s="202"/>
    </row>
    <row r="602" spans="7:9" ht="15">
      <c r="G602" s="250"/>
      <c r="H602" s="250"/>
      <c r="I602" s="202"/>
    </row>
    <row r="603" spans="7:9" ht="15">
      <c r="G603" s="250"/>
      <c r="H603" s="250"/>
      <c r="I603" s="202"/>
    </row>
    <row r="604" spans="7:9" ht="15">
      <c r="G604" s="250"/>
      <c r="H604" s="250"/>
      <c r="I604" s="202"/>
    </row>
    <row r="605" spans="7:9" ht="15">
      <c r="G605" s="250"/>
      <c r="H605" s="250"/>
      <c r="I605" s="202"/>
    </row>
    <row r="606" spans="7:9" ht="15">
      <c r="G606" s="250"/>
      <c r="H606" s="250"/>
      <c r="I606" s="202"/>
    </row>
    <row r="607" spans="7:9" ht="15">
      <c r="G607" s="250"/>
      <c r="H607" s="250"/>
      <c r="I607" s="202"/>
    </row>
    <row r="608" spans="7:9" ht="15">
      <c r="G608" s="250"/>
      <c r="H608" s="250"/>
      <c r="I608" s="202"/>
    </row>
    <row r="609" spans="7:9" ht="15">
      <c r="G609" s="250"/>
      <c r="H609" s="250"/>
      <c r="I609" s="202"/>
    </row>
    <row r="610" spans="7:9" ht="15">
      <c r="G610" s="250"/>
      <c r="H610" s="250"/>
      <c r="I610" s="202"/>
    </row>
    <row r="611" spans="7:9" ht="15">
      <c r="G611" s="250"/>
      <c r="H611" s="250"/>
      <c r="I611" s="202"/>
    </row>
    <row r="612" spans="7:9" ht="15">
      <c r="G612" s="250"/>
      <c r="H612" s="250"/>
      <c r="I612" s="202"/>
    </row>
    <row r="613" spans="7:9" ht="15">
      <c r="G613" s="250"/>
      <c r="H613" s="250"/>
      <c r="I613" s="202"/>
    </row>
    <row r="614" spans="7:9" ht="15">
      <c r="G614" s="250"/>
      <c r="H614" s="250"/>
      <c r="I614" s="202"/>
    </row>
    <row r="615" spans="7:9" ht="15">
      <c r="G615" s="250"/>
      <c r="H615" s="250"/>
      <c r="I615" s="202"/>
    </row>
    <row r="616" spans="7:9" ht="15">
      <c r="G616" s="250"/>
      <c r="H616" s="250"/>
      <c r="I616" s="202"/>
    </row>
    <row r="617" spans="7:9" ht="15">
      <c r="G617" s="250"/>
      <c r="H617" s="250"/>
      <c r="I617" s="202"/>
    </row>
    <row r="618" spans="7:9" ht="15">
      <c r="G618" s="250"/>
      <c r="H618" s="250"/>
      <c r="I618" s="202"/>
    </row>
    <row r="619" spans="7:9" ht="15">
      <c r="G619" s="250"/>
      <c r="H619" s="250"/>
      <c r="I619" s="202"/>
    </row>
    <row r="620" spans="7:9" ht="15">
      <c r="G620" s="250"/>
      <c r="H620" s="250"/>
      <c r="I620" s="202"/>
    </row>
    <row r="621" spans="7:9" ht="15">
      <c r="G621" s="250"/>
      <c r="H621" s="250"/>
      <c r="I621" s="202"/>
    </row>
    <row r="622" spans="7:9" ht="15">
      <c r="G622" s="250"/>
      <c r="H622" s="250"/>
      <c r="I622" s="202"/>
    </row>
    <row r="623" spans="7:9" ht="15">
      <c r="G623" s="250"/>
      <c r="H623" s="250"/>
      <c r="I623" s="202"/>
    </row>
    <row r="624" spans="7:9" ht="15">
      <c r="G624" s="250"/>
      <c r="H624" s="250"/>
      <c r="I624" s="202"/>
    </row>
    <row r="625" spans="7:9" ht="15">
      <c r="G625" s="250"/>
      <c r="H625" s="250"/>
      <c r="I625" s="202"/>
    </row>
    <row r="626" spans="7:9" ht="15">
      <c r="G626" s="250"/>
      <c r="H626" s="250"/>
      <c r="I626" s="202"/>
    </row>
    <row r="627" spans="7:9" ht="15">
      <c r="G627" s="250"/>
      <c r="H627" s="250"/>
      <c r="I627" s="202"/>
    </row>
    <row r="628" spans="7:9" ht="15">
      <c r="G628" s="250"/>
      <c r="H628" s="250"/>
      <c r="I628" s="202"/>
    </row>
    <row r="629" spans="7:9" ht="15">
      <c r="G629" s="250"/>
      <c r="H629" s="250"/>
      <c r="I629" s="202"/>
    </row>
    <row r="630" spans="7:9" ht="15">
      <c r="G630" s="250"/>
      <c r="H630" s="250"/>
      <c r="I630" s="202"/>
    </row>
    <row r="631" spans="7:9" ht="15">
      <c r="G631" s="250"/>
      <c r="H631" s="250"/>
      <c r="I631" s="202"/>
    </row>
    <row r="632" spans="7:9" ht="15">
      <c r="G632" s="250"/>
      <c r="H632" s="250"/>
      <c r="I632" s="202"/>
    </row>
    <row r="633" spans="7:9" ht="15">
      <c r="G633" s="250"/>
      <c r="H633" s="250"/>
      <c r="I633" s="202"/>
    </row>
    <row r="634" spans="7:9" ht="15">
      <c r="G634" s="250"/>
      <c r="H634" s="250"/>
      <c r="I634" s="202"/>
    </row>
    <row r="635" spans="7:9" ht="15">
      <c r="G635" s="250"/>
      <c r="H635" s="250"/>
      <c r="I635" s="202"/>
    </row>
    <row r="636" spans="7:9" ht="15">
      <c r="G636" s="250"/>
      <c r="H636" s="250"/>
      <c r="I636" s="202"/>
    </row>
    <row r="637" spans="7:9" ht="15">
      <c r="G637" s="250"/>
      <c r="H637" s="250"/>
      <c r="I637" s="202"/>
    </row>
    <row r="638" spans="7:9" ht="15">
      <c r="G638" s="250"/>
      <c r="H638" s="250"/>
      <c r="I638" s="202"/>
    </row>
    <row r="639" spans="7:9" ht="15">
      <c r="G639" s="250"/>
      <c r="H639" s="250"/>
      <c r="I639" s="202"/>
    </row>
    <row r="640" spans="7:9" ht="15">
      <c r="G640" s="250"/>
      <c r="H640" s="250"/>
      <c r="I640" s="202"/>
    </row>
    <row r="641" spans="7:9" ht="15">
      <c r="G641" s="250"/>
      <c r="H641" s="250"/>
      <c r="I641" s="202"/>
    </row>
    <row r="642" spans="7:9" ht="15">
      <c r="G642" s="250"/>
      <c r="H642" s="250"/>
      <c r="I642" s="202"/>
    </row>
    <row r="643" spans="7:9" ht="15">
      <c r="G643" s="250"/>
      <c r="H643" s="250"/>
      <c r="I643" s="202"/>
    </row>
    <row r="644" spans="7:9" ht="15">
      <c r="G644" s="250"/>
      <c r="H644" s="250"/>
      <c r="I644" s="202"/>
    </row>
    <row r="645" spans="7:9" ht="15">
      <c r="G645" s="250"/>
      <c r="H645" s="250"/>
      <c r="I645" s="202"/>
    </row>
    <row r="646" spans="7:9" ht="15">
      <c r="G646" s="250"/>
      <c r="H646" s="250"/>
      <c r="I646" s="202"/>
    </row>
    <row r="647" spans="7:9" ht="15">
      <c r="G647" s="250"/>
      <c r="H647" s="250"/>
      <c r="I647" s="202"/>
    </row>
    <row r="648" spans="7:9" ht="15">
      <c r="G648" s="250"/>
      <c r="H648" s="250"/>
      <c r="I648" s="202"/>
    </row>
    <row r="649" spans="7:9" ht="15">
      <c r="G649" s="250"/>
      <c r="H649" s="250"/>
      <c r="I649" s="202"/>
    </row>
    <row r="650" spans="7:9" ht="15">
      <c r="G650" s="250"/>
      <c r="H650" s="250"/>
      <c r="I650" s="202"/>
    </row>
    <row r="651" spans="7:9" ht="15">
      <c r="G651" s="250"/>
      <c r="H651" s="250"/>
      <c r="I651" s="202"/>
    </row>
    <row r="652" spans="7:9" ht="15">
      <c r="G652" s="250"/>
      <c r="H652" s="250"/>
      <c r="I652" s="202"/>
    </row>
    <row r="653" spans="7:9" ht="15">
      <c r="G653" s="250"/>
      <c r="H653" s="250"/>
      <c r="I653" s="202"/>
    </row>
    <row r="654" spans="7:9" ht="15">
      <c r="G654" s="250"/>
      <c r="H654" s="250"/>
      <c r="I654" s="202"/>
    </row>
    <row r="655" spans="7:9" ht="15">
      <c r="G655" s="250"/>
      <c r="H655" s="250"/>
      <c r="I655" s="202"/>
    </row>
    <row r="656" spans="7:9" ht="15">
      <c r="G656" s="250"/>
      <c r="H656" s="250"/>
      <c r="I656" s="202"/>
    </row>
    <row r="657" spans="7:9" ht="15">
      <c r="G657" s="250"/>
      <c r="H657" s="250"/>
      <c r="I657" s="202"/>
    </row>
    <row r="658" spans="7:9" ht="15">
      <c r="G658" s="250"/>
      <c r="H658" s="250"/>
      <c r="I658" s="202"/>
    </row>
    <row r="659" spans="7:9" ht="15">
      <c r="G659" s="250"/>
      <c r="H659" s="250"/>
      <c r="I659" s="202"/>
    </row>
    <row r="660" spans="7:9" ht="15">
      <c r="G660" s="250"/>
      <c r="H660" s="250"/>
      <c r="I660" s="202"/>
    </row>
    <row r="661" spans="7:9" ht="15">
      <c r="G661" s="250"/>
      <c r="H661" s="250"/>
      <c r="I661" s="202"/>
    </row>
    <row r="662" spans="7:9" ht="15">
      <c r="G662" s="250"/>
      <c r="H662" s="250"/>
      <c r="I662" s="202"/>
    </row>
    <row r="663" spans="7:9" ht="15">
      <c r="G663" s="250"/>
      <c r="H663" s="250"/>
      <c r="I663" s="202"/>
    </row>
    <row r="664" spans="7:9" ht="15">
      <c r="G664" s="250"/>
      <c r="H664" s="250"/>
      <c r="I664" s="202"/>
    </row>
    <row r="665" spans="7:9" ht="15">
      <c r="G665" s="250"/>
      <c r="H665" s="250"/>
      <c r="I665" s="202"/>
    </row>
    <row r="666" spans="7:9" ht="15">
      <c r="G666" s="250"/>
      <c r="H666" s="250"/>
      <c r="I666" s="202"/>
    </row>
    <row r="667" spans="7:9" ht="15">
      <c r="G667" s="250"/>
      <c r="H667" s="250"/>
      <c r="I667" s="202"/>
    </row>
    <row r="668" spans="7:9" ht="15">
      <c r="G668" s="250"/>
      <c r="H668" s="250"/>
      <c r="I668" s="202"/>
    </row>
    <row r="669" spans="7:9" ht="15">
      <c r="G669" s="250"/>
      <c r="H669" s="250"/>
      <c r="I669" s="202"/>
    </row>
    <row r="670" spans="7:9" ht="15">
      <c r="G670" s="250"/>
      <c r="H670" s="250"/>
      <c r="I670" s="202"/>
    </row>
    <row r="671" spans="7:9" ht="15">
      <c r="G671" s="250"/>
      <c r="H671" s="250"/>
      <c r="I671" s="202"/>
    </row>
    <row r="672" spans="7:9" ht="15">
      <c r="G672" s="250"/>
      <c r="H672" s="250"/>
      <c r="I672" s="202"/>
    </row>
    <row r="673" spans="7:9" ht="15">
      <c r="G673" s="250"/>
      <c r="H673" s="250"/>
      <c r="I673" s="202"/>
    </row>
    <row r="674" spans="7:9" ht="15">
      <c r="G674" s="250"/>
      <c r="H674" s="250"/>
      <c r="I674" s="202"/>
    </row>
    <row r="675" spans="7:9" ht="15">
      <c r="G675" s="250"/>
      <c r="H675" s="250"/>
      <c r="I675" s="202"/>
    </row>
    <row r="676" spans="7:9" ht="15">
      <c r="G676" s="250"/>
      <c r="H676" s="250"/>
      <c r="I676" s="202"/>
    </row>
    <row r="677" spans="7:9" ht="15">
      <c r="G677" s="250"/>
      <c r="H677" s="250"/>
      <c r="I677" s="202"/>
    </row>
    <row r="678" spans="7:9" ht="15">
      <c r="G678" s="250"/>
      <c r="H678" s="250"/>
      <c r="I678" s="202"/>
    </row>
    <row r="679" spans="7:9" ht="15">
      <c r="G679" s="250"/>
      <c r="H679" s="250"/>
      <c r="I679" s="202"/>
    </row>
    <row r="680" spans="7:9" ht="15">
      <c r="G680" s="250"/>
      <c r="H680" s="250"/>
      <c r="I680" s="202"/>
    </row>
    <row r="681" spans="7:9" ht="15">
      <c r="G681" s="250"/>
      <c r="H681" s="250"/>
      <c r="I681" s="202"/>
    </row>
    <row r="682" spans="7:9" ht="15">
      <c r="G682" s="250"/>
      <c r="H682" s="250"/>
      <c r="I682" s="202"/>
    </row>
    <row r="683" spans="7:9" ht="15">
      <c r="G683" s="250"/>
      <c r="H683" s="250"/>
      <c r="I683" s="202"/>
    </row>
    <row r="684" spans="7:9" ht="15">
      <c r="G684" s="250"/>
      <c r="H684" s="250"/>
      <c r="I684" s="202"/>
    </row>
    <row r="685" spans="7:9" ht="15">
      <c r="G685" s="250"/>
      <c r="H685" s="250"/>
      <c r="I685" s="202"/>
    </row>
    <row r="686" spans="7:9" ht="15">
      <c r="G686" s="250"/>
      <c r="H686" s="250"/>
      <c r="I686" s="202"/>
    </row>
    <row r="687" spans="7:9" ht="15">
      <c r="G687" s="250"/>
      <c r="H687" s="250"/>
      <c r="I687" s="202"/>
    </row>
    <row r="688" spans="7:9" ht="15">
      <c r="G688" s="250"/>
      <c r="H688" s="250"/>
      <c r="I688" s="202"/>
    </row>
    <row r="689" spans="7:9" ht="15">
      <c r="G689" s="250"/>
      <c r="H689" s="250"/>
      <c r="I689" s="202"/>
    </row>
    <row r="690" spans="7:9" ht="15">
      <c r="G690" s="250"/>
      <c r="H690" s="250"/>
      <c r="I690" s="202"/>
    </row>
    <row r="691" spans="7:9" ht="15">
      <c r="G691" s="250"/>
      <c r="H691" s="250"/>
      <c r="I691" s="202"/>
    </row>
    <row r="692" spans="7:9" ht="15">
      <c r="G692" s="250"/>
      <c r="H692" s="250"/>
      <c r="I692" s="202"/>
    </row>
    <row r="693" spans="7:9" ht="15">
      <c r="G693" s="250"/>
      <c r="H693" s="250"/>
      <c r="I693" s="202"/>
    </row>
    <row r="694" spans="7:9" ht="15">
      <c r="G694" s="250"/>
      <c r="H694" s="250"/>
      <c r="I694" s="202"/>
    </row>
    <row r="695" spans="7:9" ht="15">
      <c r="G695" s="250"/>
      <c r="H695" s="250"/>
      <c r="I695" s="202"/>
    </row>
    <row r="696" spans="7:9" ht="15">
      <c r="G696" s="250"/>
      <c r="H696" s="250"/>
      <c r="I696" s="202"/>
    </row>
    <row r="697" spans="7:9" ht="15">
      <c r="G697" s="250"/>
      <c r="H697" s="250"/>
      <c r="I697" s="202"/>
    </row>
    <row r="698" spans="7:9" ht="15">
      <c r="G698" s="250"/>
      <c r="H698" s="250"/>
      <c r="I698" s="202"/>
    </row>
    <row r="699" spans="7:9" ht="15">
      <c r="G699" s="250"/>
      <c r="H699" s="250"/>
      <c r="I699" s="202"/>
    </row>
    <row r="700" spans="7:9" ht="15">
      <c r="G700" s="250"/>
      <c r="H700" s="250"/>
      <c r="I700" s="202"/>
    </row>
    <row r="701" spans="7:9" ht="15">
      <c r="G701" s="250"/>
      <c r="H701" s="250"/>
      <c r="I701" s="202"/>
    </row>
    <row r="702" spans="7:9" ht="15">
      <c r="G702" s="250"/>
      <c r="H702" s="250"/>
      <c r="I702" s="202"/>
    </row>
    <row r="703" spans="7:9" ht="15">
      <c r="G703" s="250"/>
      <c r="H703" s="250"/>
      <c r="I703" s="202"/>
    </row>
    <row r="704" spans="7:9" ht="15">
      <c r="G704" s="250"/>
      <c r="H704" s="250"/>
      <c r="I704" s="202"/>
    </row>
    <row r="705" spans="7:9" ht="15">
      <c r="G705" s="250"/>
      <c r="H705" s="250"/>
      <c r="I705" s="202"/>
    </row>
    <row r="706" spans="7:9" ht="15">
      <c r="G706" s="250"/>
      <c r="H706" s="250"/>
      <c r="I706" s="202"/>
    </row>
    <row r="707" spans="7:9" ht="15">
      <c r="G707" s="250"/>
      <c r="H707" s="250"/>
      <c r="I707" s="202"/>
    </row>
    <row r="708" spans="7:9" ht="15">
      <c r="G708" s="250"/>
      <c r="H708" s="250"/>
      <c r="I708" s="202"/>
    </row>
    <row r="709" spans="7:9" ht="15">
      <c r="G709" s="250"/>
      <c r="H709" s="250"/>
      <c r="I709" s="202"/>
    </row>
    <row r="710" spans="7:9" ht="15">
      <c r="G710" s="250"/>
      <c r="H710" s="250"/>
      <c r="I710" s="202"/>
    </row>
    <row r="711" spans="7:9" ht="15">
      <c r="G711" s="250"/>
      <c r="H711" s="250"/>
      <c r="I711" s="202"/>
    </row>
    <row r="712" spans="7:9" ht="15">
      <c r="G712" s="250"/>
      <c r="H712" s="250"/>
      <c r="I712" s="202"/>
    </row>
    <row r="713" spans="7:9" ht="15">
      <c r="G713" s="250"/>
      <c r="H713" s="250"/>
      <c r="I713" s="202"/>
    </row>
    <row r="714" spans="7:9" ht="15">
      <c r="G714" s="250"/>
      <c r="H714" s="250"/>
      <c r="I714" s="202"/>
    </row>
    <row r="715" spans="7:9" ht="15">
      <c r="G715" s="250"/>
      <c r="H715" s="250"/>
      <c r="I715" s="202"/>
    </row>
    <row r="716" spans="7:9" ht="15">
      <c r="G716" s="250"/>
      <c r="H716" s="250"/>
      <c r="I716" s="202"/>
    </row>
    <row r="717" spans="7:9" ht="15">
      <c r="G717" s="250"/>
      <c r="H717" s="250"/>
      <c r="I717" s="202"/>
    </row>
    <row r="718" spans="7:9" ht="15">
      <c r="G718" s="250"/>
      <c r="H718" s="250"/>
      <c r="I718" s="202"/>
    </row>
    <row r="719" spans="7:9" ht="15">
      <c r="G719" s="250"/>
      <c r="H719" s="250"/>
      <c r="I719" s="202"/>
    </row>
    <row r="720" spans="7:9" ht="15">
      <c r="G720" s="250"/>
      <c r="H720" s="250"/>
      <c r="I720" s="202"/>
    </row>
    <row r="721" spans="7:9" ht="15">
      <c r="G721" s="250"/>
      <c r="H721" s="250"/>
      <c r="I721" s="202"/>
    </row>
    <row r="722" spans="7:9" ht="15">
      <c r="G722" s="250"/>
      <c r="H722" s="250"/>
      <c r="I722" s="202"/>
    </row>
    <row r="723" spans="7:9" ht="15">
      <c r="G723" s="250"/>
      <c r="H723" s="250"/>
      <c r="I723" s="202"/>
    </row>
    <row r="724" spans="7:9" ht="15">
      <c r="G724" s="250"/>
      <c r="H724" s="250"/>
      <c r="I724" s="202"/>
    </row>
    <row r="725" spans="7:9" ht="15">
      <c r="G725" s="250"/>
      <c r="H725" s="250"/>
      <c r="I725" s="202"/>
    </row>
    <row r="726" spans="7:9" ht="15">
      <c r="G726" s="250"/>
      <c r="H726" s="250"/>
      <c r="I726" s="202"/>
    </row>
    <row r="727" spans="7:9" ht="15">
      <c r="G727" s="250"/>
      <c r="H727" s="250"/>
      <c r="I727" s="202"/>
    </row>
    <row r="728" spans="7:9" ht="15">
      <c r="G728" s="250"/>
      <c r="H728" s="250"/>
      <c r="I728" s="202"/>
    </row>
    <row r="729" spans="7:9" ht="15">
      <c r="G729" s="250"/>
      <c r="H729" s="250"/>
      <c r="I729" s="202"/>
    </row>
    <row r="730" spans="7:9" ht="15">
      <c r="G730" s="250"/>
      <c r="H730" s="250"/>
      <c r="I730" s="202"/>
    </row>
    <row r="731" spans="7:9" ht="15">
      <c r="G731" s="250"/>
      <c r="H731" s="250"/>
      <c r="I731" s="202"/>
    </row>
    <row r="732" spans="7:9" ht="15">
      <c r="G732" s="250"/>
      <c r="H732" s="250"/>
      <c r="I732" s="202"/>
    </row>
    <row r="733" spans="7:9" ht="15">
      <c r="G733" s="250"/>
      <c r="H733" s="250"/>
      <c r="I733" s="202"/>
    </row>
    <row r="734" spans="7:9" ht="15">
      <c r="G734" s="250"/>
      <c r="H734" s="250"/>
      <c r="I734" s="202"/>
    </row>
    <row r="735" spans="7:9" ht="15">
      <c r="G735" s="250"/>
      <c r="H735" s="250"/>
      <c r="I735" s="202"/>
    </row>
    <row r="736" spans="7:9" ht="15">
      <c r="G736" s="250"/>
      <c r="H736" s="250"/>
      <c r="I736" s="202"/>
    </row>
    <row r="737" spans="7:9" ht="15">
      <c r="G737" s="250"/>
      <c r="H737" s="250"/>
      <c r="I737" s="202"/>
    </row>
    <row r="738" spans="7:9" ht="15">
      <c r="G738" s="250"/>
      <c r="H738" s="250"/>
      <c r="I738" s="202"/>
    </row>
    <row r="739" spans="7:9" ht="15">
      <c r="G739" s="250"/>
      <c r="H739" s="250"/>
      <c r="I739" s="202"/>
    </row>
    <row r="740" spans="7:9" ht="15">
      <c r="G740" s="250"/>
      <c r="H740" s="250"/>
      <c r="I740" s="202"/>
    </row>
    <row r="741" spans="7:9" ht="15">
      <c r="G741" s="250"/>
      <c r="H741" s="250"/>
      <c r="I741" s="202"/>
    </row>
    <row r="742" spans="7:9" ht="15">
      <c r="G742" s="250"/>
      <c r="H742" s="250"/>
      <c r="I742" s="202"/>
    </row>
    <row r="743" spans="7:9" ht="15">
      <c r="G743" s="250"/>
      <c r="H743" s="250"/>
      <c r="I743" s="202"/>
    </row>
    <row r="744" spans="7:9" ht="15">
      <c r="G744" s="250"/>
      <c r="H744" s="250"/>
      <c r="I744" s="202"/>
    </row>
    <row r="745" spans="7:9" ht="15">
      <c r="G745" s="250"/>
      <c r="H745" s="250"/>
      <c r="I745" s="202"/>
    </row>
    <row r="746" spans="7:9" ht="15">
      <c r="G746" s="250"/>
      <c r="H746" s="250"/>
      <c r="I746" s="202"/>
    </row>
    <row r="747" spans="7:9" ht="15">
      <c r="G747" s="250"/>
      <c r="H747" s="250"/>
      <c r="I747" s="202"/>
    </row>
    <row r="748" spans="7:9" ht="15">
      <c r="G748" s="250"/>
      <c r="H748" s="250"/>
      <c r="I748" s="202"/>
    </row>
    <row r="749" spans="7:9" ht="15">
      <c r="G749" s="250"/>
      <c r="H749" s="250"/>
      <c r="I749" s="202"/>
    </row>
    <row r="750" spans="7:9" ht="15">
      <c r="G750" s="250"/>
      <c r="H750" s="250"/>
      <c r="I750" s="202"/>
    </row>
    <row r="751" spans="7:9" ht="15">
      <c r="G751" s="250"/>
      <c r="H751" s="250"/>
      <c r="I751" s="202"/>
    </row>
    <row r="752" spans="7:9" ht="15">
      <c r="G752" s="250"/>
      <c r="H752" s="250"/>
      <c r="I752" s="202"/>
    </row>
    <row r="753" spans="7:9" ht="15">
      <c r="G753" s="250"/>
      <c r="H753" s="250"/>
      <c r="I753" s="202"/>
    </row>
    <row r="754" spans="7:9" ht="15">
      <c r="G754" s="250"/>
      <c r="H754" s="250"/>
      <c r="I754" s="202"/>
    </row>
    <row r="755" spans="7:9" ht="15">
      <c r="G755" s="250"/>
      <c r="H755" s="250"/>
      <c r="I755" s="202"/>
    </row>
    <row r="756" spans="7:9" ht="15">
      <c r="G756" s="250"/>
      <c r="H756" s="250"/>
      <c r="I756" s="202"/>
    </row>
    <row r="757" spans="7:9" ht="15">
      <c r="G757" s="250"/>
      <c r="H757" s="250"/>
      <c r="I757" s="202"/>
    </row>
    <row r="758" spans="7:9" ht="15">
      <c r="G758" s="250"/>
      <c r="H758" s="250"/>
      <c r="I758" s="202"/>
    </row>
    <row r="759" spans="7:9" ht="15">
      <c r="G759" s="250"/>
      <c r="H759" s="250"/>
      <c r="I759" s="202"/>
    </row>
    <row r="760" spans="7:9" ht="15">
      <c r="G760" s="250"/>
      <c r="H760" s="250"/>
      <c r="I760" s="202"/>
    </row>
    <row r="761" spans="7:9" ht="15">
      <c r="G761" s="250"/>
      <c r="H761" s="250"/>
      <c r="I761" s="202"/>
    </row>
    <row r="762" spans="7:9" ht="15">
      <c r="G762" s="250"/>
      <c r="H762" s="250"/>
      <c r="I762" s="202"/>
    </row>
    <row r="763" spans="7:9" ht="15">
      <c r="G763" s="250"/>
      <c r="H763" s="250"/>
      <c r="I763" s="202"/>
    </row>
    <row r="764" spans="7:9" ht="15">
      <c r="G764" s="250"/>
      <c r="H764" s="250"/>
      <c r="I764" s="202"/>
    </row>
    <row r="765" spans="7:9" ht="15">
      <c r="G765" s="250"/>
      <c r="H765" s="250"/>
      <c r="I765" s="202"/>
    </row>
    <row r="766" spans="7:9" ht="15">
      <c r="G766" s="250"/>
      <c r="H766" s="250"/>
      <c r="I766" s="202"/>
    </row>
    <row r="767" spans="7:9" ht="15">
      <c r="G767" s="250"/>
      <c r="H767" s="250"/>
      <c r="I767" s="202"/>
    </row>
    <row r="768" spans="7:9" ht="15">
      <c r="G768" s="250"/>
      <c r="H768" s="250"/>
      <c r="I768" s="202"/>
    </row>
    <row r="769" spans="7:9" ht="15">
      <c r="G769" s="250"/>
      <c r="H769" s="250"/>
      <c r="I769" s="202"/>
    </row>
    <row r="770" spans="7:9" ht="15">
      <c r="G770" s="250"/>
      <c r="H770" s="250"/>
      <c r="I770" s="202"/>
    </row>
    <row r="771" spans="7:9" ht="15">
      <c r="G771" s="250"/>
      <c r="H771" s="250"/>
      <c r="I771" s="202"/>
    </row>
    <row r="772" spans="7:9" ht="15">
      <c r="G772" s="250"/>
      <c r="H772" s="250"/>
      <c r="I772" s="202"/>
    </row>
    <row r="773" spans="7:9" ht="15">
      <c r="G773" s="250"/>
      <c r="H773" s="250"/>
      <c r="I773" s="202"/>
    </row>
    <row r="774" spans="7:9" ht="15">
      <c r="G774" s="250"/>
      <c r="H774" s="250"/>
      <c r="I774" s="202"/>
    </row>
    <row r="775" spans="7:9" ht="15">
      <c r="G775" s="250"/>
      <c r="H775" s="250"/>
      <c r="I775" s="202"/>
    </row>
    <row r="776" spans="7:9" ht="15">
      <c r="G776" s="250"/>
      <c r="H776" s="250"/>
      <c r="I776" s="202"/>
    </row>
    <row r="777" spans="7:9" ht="15">
      <c r="G777" s="250"/>
      <c r="H777" s="250"/>
      <c r="I777" s="202"/>
    </row>
    <row r="778" spans="7:9" ht="15">
      <c r="G778" s="250"/>
      <c r="H778" s="250"/>
      <c r="I778" s="202"/>
    </row>
    <row r="779" spans="7:9" ht="15">
      <c r="G779" s="250"/>
      <c r="H779" s="250"/>
      <c r="I779" s="202"/>
    </row>
    <row r="780" spans="7:9" ht="15">
      <c r="G780" s="250"/>
      <c r="H780" s="250"/>
      <c r="I780" s="202"/>
    </row>
    <row r="781" spans="7:9" ht="15">
      <c r="G781" s="250"/>
      <c r="H781" s="250"/>
      <c r="I781" s="202"/>
    </row>
    <row r="782" spans="7:9" ht="15">
      <c r="G782" s="250"/>
      <c r="H782" s="250"/>
      <c r="I782" s="202"/>
    </row>
    <row r="783" spans="7:9" ht="15">
      <c r="G783" s="250"/>
      <c r="H783" s="250"/>
      <c r="I783" s="202"/>
    </row>
    <row r="784" spans="7:9" ht="15">
      <c r="G784" s="250"/>
      <c r="H784" s="250"/>
      <c r="I784" s="202"/>
    </row>
    <row r="785" spans="7:9" ht="15">
      <c r="G785" s="250"/>
      <c r="H785" s="250"/>
      <c r="I785" s="202"/>
    </row>
    <row r="786" spans="7:9" ht="15">
      <c r="G786" s="250"/>
      <c r="H786" s="250"/>
      <c r="I786" s="202"/>
    </row>
    <row r="787" spans="7:9" ht="15">
      <c r="G787" s="250"/>
      <c r="H787" s="250"/>
      <c r="I787" s="202"/>
    </row>
    <row r="788" spans="7:9" ht="15">
      <c r="G788" s="250"/>
      <c r="H788" s="250"/>
      <c r="I788" s="202"/>
    </row>
    <row r="789" spans="7:9" ht="15">
      <c r="G789" s="250"/>
      <c r="H789" s="250"/>
      <c r="I789" s="202"/>
    </row>
    <row r="790" spans="7:9" ht="15">
      <c r="G790" s="250"/>
      <c r="H790" s="250"/>
      <c r="I790" s="202"/>
    </row>
    <row r="791" spans="7:9" ht="15">
      <c r="G791" s="250"/>
      <c r="H791" s="250"/>
      <c r="I791" s="202"/>
    </row>
    <row r="792" spans="7:9" ht="15">
      <c r="G792" s="250"/>
      <c r="H792" s="250"/>
      <c r="I792" s="202"/>
    </row>
    <row r="793" spans="7:9" ht="15">
      <c r="G793" s="250"/>
      <c r="H793" s="250"/>
      <c r="I793" s="202"/>
    </row>
    <row r="794" spans="7:9" ht="15">
      <c r="G794" s="250"/>
      <c r="H794" s="250"/>
      <c r="I794" s="202"/>
    </row>
    <row r="795" spans="7:9" ht="15">
      <c r="G795" s="250"/>
      <c r="H795" s="250"/>
      <c r="I795" s="202"/>
    </row>
    <row r="796" spans="7:9" ht="15">
      <c r="G796" s="250"/>
      <c r="H796" s="250"/>
      <c r="I796" s="202"/>
    </row>
    <row r="797" spans="7:9" ht="15">
      <c r="G797" s="250"/>
      <c r="H797" s="250"/>
      <c r="I797" s="202"/>
    </row>
    <row r="798" spans="7:9" ht="15">
      <c r="G798" s="250"/>
      <c r="H798" s="250"/>
      <c r="I798" s="202"/>
    </row>
    <row r="799" spans="7:9" ht="15">
      <c r="G799" s="250"/>
      <c r="H799" s="250"/>
      <c r="I799" s="202"/>
    </row>
    <row r="800" spans="7:9" ht="15">
      <c r="G800" s="250"/>
      <c r="H800" s="250"/>
      <c r="I800" s="202"/>
    </row>
    <row r="801" spans="7:9" ht="15">
      <c r="G801" s="250"/>
      <c r="H801" s="250"/>
      <c r="I801" s="202"/>
    </row>
    <row r="802" spans="7:9" ht="15">
      <c r="G802" s="250"/>
      <c r="H802" s="250"/>
      <c r="I802" s="202"/>
    </row>
    <row r="803" spans="7:9" ht="15">
      <c r="G803" s="250"/>
      <c r="H803" s="250"/>
      <c r="I803" s="202"/>
    </row>
    <row r="804" spans="7:9" ht="15">
      <c r="G804" s="250"/>
      <c r="H804" s="250"/>
      <c r="I804" s="202"/>
    </row>
    <row r="805" spans="7:9" ht="15">
      <c r="G805" s="250"/>
      <c r="H805" s="250"/>
      <c r="I805" s="202"/>
    </row>
    <row r="806" spans="7:9" ht="15">
      <c r="G806" s="250"/>
      <c r="H806" s="250"/>
      <c r="I806" s="202"/>
    </row>
    <row r="807" spans="7:9" ht="15">
      <c r="G807" s="250"/>
      <c r="H807" s="250"/>
      <c r="I807" s="202"/>
    </row>
    <row r="808" spans="7:9" ht="15">
      <c r="G808" s="250"/>
      <c r="H808" s="250"/>
      <c r="I808" s="202"/>
    </row>
    <row r="809" spans="7:9" ht="15">
      <c r="G809" s="250"/>
      <c r="H809" s="250"/>
      <c r="I809" s="202"/>
    </row>
    <row r="810" spans="7:9" ht="15">
      <c r="G810" s="250"/>
      <c r="H810" s="250"/>
      <c r="I810" s="202"/>
    </row>
    <row r="811" spans="7:9" ht="15">
      <c r="G811" s="250"/>
      <c r="H811" s="250"/>
      <c r="I811" s="202"/>
    </row>
    <row r="812" spans="7:9" ht="15">
      <c r="G812" s="250"/>
      <c r="H812" s="250"/>
      <c r="I812" s="202"/>
    </row>
    <row r="813" spans="7:9" ht="15">
      <c r="G813" s="250"/>
      <c r="H813" s="250"/>
      <c r="I813" s="202"/>
    </row>
    <row r="814" spans="7:9" ht="15">
      <c r="G814" s="250"/>
      <c r="H814" s="250"/>
      <c r="I814" s="202"/>
    </row>
    <row r="815" spans="7:9" ht="15">
      <c r="G815" s="250"/>
      <c r="H815" s="250"/>
      <c r="I815" s="202"/>
    </row>
    <row r="816" spans="7:9" ht="15">
      <c r="G816" s="250"/>
      <c r="H816" s="250"/>
      <c r="I816" s="202"/>
    </row>
    <row r="817" spans="7:9" ht="15">
      <c r="G817" s="250"/>
      <c r="H817" s="250"/>
      <c r="I817" s="202"/>
    </row>
    <row r="818" spans="7:9" ht="15">
      <c r="G818" s="250"/>
      <c r="H818" s="250"/>
      <c r="I818" s="202"/>
    </row>
    <row r="819" spans="7:9" ht="15">
      <c r="G819" s="250"/>
      <c r="H819" s="250"/>
      <c r="I819" s="202"/>
    </row>
    <row r="820" spans="7:9" ht="15">
      <c r="G820" s="250"/>
      <c r="H820" s="250"/>
      <c r="I820" s="202"/>
    </row>
    <row r="821" spans="7:9" ht="15">
      <c r="G821" s="250"/>
      <c r="H821" s="250"/>
      <c r="I821" s="202"/>
    </row>
    <row r="822" spans="7:9" ht="15">
      <c r="G822" s="250"/>
      <c r="H822" s="250"/>
      <c r="I822" s="202"/>
    </row>
    <row r="823" spans="7:9" ht="15">
      <c r="G823" s="250"/>
      <c r="H823" s="250"/>
      <c r="I823" s="202"/>
    </row>
    <row r="824" spans="7:9" ht="15">
      <c r="G824" s="250"/>
      <c r="H824" s="250"/>
      <c r="I824" s="202"/>
    </row>
    <row r="825" spans="7:9" ht="15">
      <c r="G825" s="250"/>
      <c r="H825" s="250"/>
      <c r="I825" s="202"/>
    </row>
    <row r="826" spans="7:9" ht="15">
      <c r="G826" s="250"/>
      <c r="H826" s="250"/>
      <c r="I826" s="202"/>
    </row>
    <row r="827" spans="7:9" ht="15">
      <c r="G827" s="250"/>
      <c r="H827" s="250"/>
      <c r="I827" s="202"/>
    </row>
    <row r="828" spans="7:9" ht="15">
      <c r="G828" s="250"/>
      <c r="H828" s="250"/>
      <c r="I828" s="202"/>
    </row>
    <row r="829" spans="7:9" ht="15">
      <c r="G829" s="250"/>
      <c r="H829" s="250"/>
      <c r="I829" s="202"/>
    </row>
    <row r="830" spans="7:9" ht="15">
      <c r="G830" s="250"/>
      <c r="H830" s="250"/>
      <c r="I830" s="202"/>
    </row>
    <row r="831" spans="7:9" ht="15">
      <c r="G831" s="250"/>
      <c r="H831" s="250"/>
      <c r="I831" s="202"/>
    </row>
    <row r="832" spans="7:9" ht="15">
      <c r="G832" s="250"/>
      <c r="H832" s="250"/>
      <c r="I832" s="202"/>
    </row>
    <row r="833" spans="7:9" ht="15">
      <c r="G833" s="250"/>
      <c r="H833" s="250"/>
      <c r="I833" s="202"/>
    </row>
    <row r="834" spans="7:9" ht="15">
      <c r="G834" s="250"/>
      <c r="H834" s="250"/>
      <c r="I834" s="202"/>
    </row>
    <row r="835" spans="7:9" ht="15">
      <c r="G835" s="250"/>
      <c r="H835" s="250"/>
      <c r="I835" s="202"/>
    </row>
    <row r="836" spans="7:9" ht="15">
      <c r="G836" s="250"/>
      <c r="H836" s="250"/>
      <c r="I836" s="202"/>
    </row>
    <row r="837" spans="7:9" ht="15">
      <c r="G837" s="250"/>
      <c r="H837" s="250"/>
      <c r="I837" s="202"/>
    </row>
    <row r="838" spans="7:9" ht="15">
      <c r="G838" s="250"/>
      <c r="H838" s="250"/>
      <c r="I838" s="202"/>
    </row>
    <row r="839" spans="7:9" ht="15">
      <c r="G839" s="250"/>
      <c r="H839" s="250"/>
      <c r="I839" s="202"/>
    </row>
    <row r="840" spans="7:9" ht="15">
      <c r="G840" s="250"/>
      <c r="H840" s="250"/>
      <c r="I840" s="202"/>
    </row>
    <row r="841" spans="7:9" ht="15">
      <c r="G841" s="250"/>
      <c r="H841" s="250"/>
      <c r="I841" s="202"/>
    </row>
    <row r="842" spans="7:9" ht="15">
      <c r="G842" s="250"/>
      <c r="H842" s="250"/>
      <c r="I842" s="202"/>
    </row>
    <row r="843" spans="7:9" ht="15">
      <c r="G843" s="250"/>
      <c r="H843" s="250"/>
      <c r="I843" s="202"/>
    </row>
    <row r="844" spans="7:9" ht="15">
      <c r="G844" s="250"/>
      <c r="H844" s="250"/>
      <c r="I844" s="202"/>
    </row>
    <row r="845" spans="7:9" ht="15">
      <c r="G845" s="250"/>
      <c r="H845" s="250"/>
      <c r="I845" s="202"/>
    </row>
    <row r="846" spans="7:9" ht="15">
      <c r="G846" s="250"/>
      <c r="H846" s="250"/>
      <c r="I846" s="202"/>
    </row>
    <row r="847" spans="7:9" ht="15">
      <c r="G847" s="250"/>
      <c r="H847" s="250"/>
      <c r="I847" s="202"/>
    </row>
    <row r="848" spans="7:9" ht="15">
      <c r="G848" s="250"/>
      <c r="H848" s="250"/>
      <c r="I848" s="202"/>
    </row>
    <row r="849" spans="7:9" ht="15">
      <c r="G849" s="250"/>
      <c r="H849" s="250"/>
      <c r="I849" s="202"/>
    </row>
    <row r="850" spans="7:9" ht="15">
      <c r="G850" s="250"/>
      <c r="H850" s="250"/>
      <c r="I850" s="202"/>
    </row>
    <row r="851" spans="7:9" ht="15">
      <c r="G851" s="250"/>
      <c r="H851" s="250"/>
      <c r="I851" s="202"/>
    </row>
    <row r="852" spans="7:9" ht="15">
      <c r="G852" s="250"/>
      <c r="H852" s="250"/>
      <c r="I852" s="202"/>
    </row>
    <row r="853" spans="7:9" ht="15">
      <c r="G853" s="250"/>
      <c r="H853" s="250"/>
      <c r="I853" s="202"/>
    </row>
    <row r="854" spans="7:9" ht="15">
      <c r="G854" s="250"/>
      <c r="H854" s="250"/>
      <c r="I854" s="202"/>
    </row>
    <row r="855" spans="7:9" ht="15">
      <c r="G855" s="250"/>
      <c r="H855" s="250"/>
      <c r="I855" s="202"/>
    </row>
    <row r="856" spans="7:9" ht="15">
      <c r="G856" s="250"/>
      <c r="H856" s="250"/>
      <c r="I856" s="202"/>
    </row>
    <row r="857" spans="7:9" ht="15">
      <c r="G857" s="250"/>
      <c r="H857" s="250"/>
      <c r="I857" s="202"/>
    </row>
    <row r="858" spans="7:9" ht="15">
      <c r="G858" s="250"/>
      <c r="H858" s="250"/>
      <c r="I858" s="202"/>
    </row>
    <row r="859" spans="7:9" ht="15">
      <c r="G859" s="250"/>
      <c r="H859" s="250"/>
      <c r="I859" s="202"/>
    </row>
    <row r="860" spans="7:9" ht="15">
      <c r="G860" s="250"/>
      <c r="H860" s="250"/>
      <c r="I860" s="202"/>
    </row>
    <row r="861" spans="7:9" ht="15">
      <c r="G861" s="250"/>
      <c r="H861" s="250"/>
      <c r="I861" s="202"/>
    </row>
    <row r="862" spans="7:9" ht="15">
      <c r="G862" s="250"/>
      <c r="H862" s="250"/>
      <c r="I862" s="202"/>
    </row>
    <row r="863" spans="7:9" ht="15">
      <c r="G863" s="250"/>
      <c r="H863" s="250"/>
      <c r="I863" s="202"/>
    </row>
    <row r="864" spans="7:9" ht="15">
      <c r="G864" s="250"/>
      <c r="H864" s="250"/>
      <c r="I864" s="202"/>
    </row>
    <row r="865" spans="7:9" ht="15">
      <c r="G865" s="250"/>
      <c r="H865" s="250"/>
      <c r="I865" s="202"/>
    </row>
    <row r="866" spans="7:9" ht="15">
      <c r="G866" s="250"/>
      <c r="H866" s="250"/>
      <c r="I866" s="202"/>
    </row>
    <row r="867" spans="7:9" ht="15">
      <c r="G867" s="250"/>
      <c r="H867" s="250"/>
      <c r="I867" s="202"/>
    </row>
    <row r="868" spans="7:9" ht="15">
      <c r="G868" s="250"/>
      <c r="H868" s="250"/>
      <c r="I868" s="202"/>
    </row>
    <row r="869" spans="7:9" ht="15">
      <c r="G869" s="250"/>
      <c r="H869" s="250"/>
      <c r="I869" s="202"/>
    </row>
    <row r="870" spans="7:9" ht="15">
      <c r="G870" s="250"/>
      <c r="H870" s="250"/>
      <c r="I870" s="202"/>
    </row>
    <row r="871" spans="7:9" ht="15">
      <c r="G871" s="250"/>
      <c r="H871" s="250"/>
      <c r="I871" s="202"/>
    </row>
    <row r="872" spans="7:9" ht="15">
      <c r="G872" s="250"/>
      <c r="H872" s="250"/>
      <c r="I872" s="202"/>
    </row>
    <row r="873" spans="7:9" ht="15">
      <c r="G873" s="250"/>
      <c r="H873" s="250"/>
      <c r="I873" s="202"/>
    </row>
    <row r="874" spans="7:9" ht="15">
      <c r="G874" s="250"/>
      <c r="H874" s="250"/>
      <c r="I874" s="202"/>
    </row>
    <row r="875" spans="7:9" ht="15">
      <c r="G875" s="250"/>
      <c r="H875" s="250"/>
      <c r="I875" s="202"/>
    </row>
    <row r="876" spans="7:9" ht="15">
      <c r="G876" s="250"/>
      <c r="H876" s="250"/>
      <c r="I876" s="202"/>
    </row>
    <row r="877" spans="7:9" ht="15">
      <c r="G877" s="250"/>
      <c r="H877" s="250"/>
      <c r="I877" s="202"/>
    </row>
    <row r="878" spans="7:9" ht="15">
      <c r="G878" s="250"/>
      <c r="H878" s="250"/>
      <c r="I878" s="202"/>
    </row>
    <row r="879" spans="7:9" ht="15">
      <c r="G879" s="250"/>
      <c r="H879" s="250"/>
      <c r="I879" s="202"/>
    </row>
    <row r="880" spans="7:9" ht="15">
      <c r="G880" s="250"/>
      <c r="H880" s="250"/>
      <c r="I880" s="202"/>
    </row>
    <row r="881" spans="7:9" ht="15">
      <c r="G881" s="250"/>
      <c r="H881" s="250"/>
      <c r="I881" s="202"/>
    </row>
    <row r="882" spans="7:9" ht="15">
      <c r="G882" s="250"/>
      <c r="H882" s="250"/>
      <c r="I882" s="202"/>
    </row>
    <row r="883" spans="7:9" ht="15">
      <c r="G883" s="250"/>
      <c r="H883" s="250"/>
      <c r="I883" s="202"/>
    </row>
    <row r="884" spans="7:9" ht="15">
      <c r="G884" s="250"/>
      <c r="H884" s="250"/>
      <c r="I884" s="202"/>
    </row>
    <row r="885" spans="7:9" ht="15">
      <c r="G885" s="250"/>
      <c r="H885" s="250"/>
      <c r="I885" s="202"/>
    </row>
    <row r="886" spans="7:9" ht="15">
      <c r="G886" s="250"/>
      <c r="H886" s="250"/>
      <c r="I886" s="202"/>
    </row>
    <row r="887" spans="7:9" ht="15">
      <c r="G887" s="250"/>
      <c r="H887" s="250"/>
      <c r="I887" s="202"/>
    </row>
    <row r="888" spans="7:9" ht="15">
      <c r="G888" s="250"/>
      <c r="H888" s="250"/>
      <c r="I888" s="202"/>
    </row>
    <row r="889" spans="7:9" ht="15">
      <c r="G889" s="250"/>
      <c r="H889" s="250"/>
      <c r="I889" s="202"/>
    </row>
    <row r="890" spans="7:9" ht="15">
      <c r="G890" s="250"/>
      <c r="H890" s="250"/>
      <c r="I890" s="202"/>
    </row>
    <row r="891" spans="7:9" ht="15">
      <c r="G891" s="250"/>
      <c r="H891" s="250"/>
      <c r="I891" s="202"/>
    </row>
    <row r="892" spans="7:9" ht="15">
      <c r="G892" s="250"/>
      <c r="H892" s="250"/>
      <c r="I892" s="202"/>
    </row>
    <row r="893" spans="7:9" ht="15">
      <c r="G893" s="250"/>
      <c r="H893" s="250"/>
      <c r="I893" s="202"/>
    </row>
    <row r="894" spans="7:9" ht="15">
      <c r="G894" s="250"/>
      <c r="H894" s="250"/>
      <c r="I894" s="202"/>
    </row>
    <row r="895" spans="7:9" ht="15">
      <c r="G895" s="250"/>
      <c r="H895" s="250"/>
      <c r="I895" s="202"/>
    </row>
    <row r="896" spans="7:9" ht="15">
      <c r="G896" s="250"/>
      <c r="H896" s="250"/>
      <c r="I896" s="202"/>
    </row>
    <row r="897" spans="7:9" ht="15">
      <c r="G897" s="250"/>
      <c r="H897" s="250"/>
      <c r="I897" s="202"/>
    </row>
    <row r="898" spans="7:9" ht="15">
      <c r="G898" s="250"/>
      <c r="H898" s="250"/>
      <c r="I898" s="202"/>
    </row>
    <row r="899" spans="7:9" ht="15">
      <c r="G899" s="250"/>
      <c r="H899" s="250"/>
      <c r="I899" s="202"/>
    </row>
    <row r="900" spans="7:9" ht="15">
      <c r="G900" s="250"/>
      <c r="H900" s="250"/>
      <c r="I900" s="202"/>
    </row>
    <row r="901" spans="7:9" ht="15">
      <c r="G901" s="250"/>
      <c r="H901" s="250"/>
      <c r="I901" s="202"/>
    </row>
    <row r="902" spans="7:9" ht="15">
      <c r="G902" s="250"/>
      <c r="H902" s="250"/>
      <c r="I902" s="202"/>
    </row>
    <row r="903" spans="7:9" ht="15">
      <c r="G903" s="250"/>
      <c r="H903" s="250"/>
      <c r="I903" s="202"/>
    </row>
    <row r="904" spans="7:9" ht="15">
      <c r="G904" s="250"/>
      <c r="H904" s="250"/>
      <c r="I904" s="202"/>
    </row>
    <row r="905" spans="7:9" ht="15">
      <c r="G905" s="250"/>
      <c r="H905" s="250"/>
      <c r="I905" s="202"/>
    </row>
    <row r="906" spans="7:9" ht="15">
      <c r="G906" s="250"/>
      <c r="H906" s="250"/>
      <c r="I906" s="202"/>
    </row>
    <row r="907" spans="7:9" ht="15">
      <c r="G907" s="250"/>
      <c r="H907" s="250"/>
      <c r="I907" s="202"/>
    </row>
    <row r="908" spans="7:9" ht="15">
      <c r="G908" s="250"/>
      <c r="H908" s="250"/>
      <c r="I908" s="202"/>
    </row>
    <row r="909" spans="7:9" ht="15">
      <c r="G909" s="250"/>
      <c r="H909" s="250"/>
      <c r="I909" s="202"/>
    </row>
    <row r="910" spans="7:9" ht="15">
      <c r="G910" s="250"/>
      <c r="H910" s="250"/>
      <c r="I910" s="202"/>
    </row>
    <row r="911" spans="7:9" ht="15">
      <c r="G911" s="250"/>
      <c r="H911" s="250"/>
      <c r="I911" s="202"/>
    </row>
    <row r="912" spans="7:9" ht="15">
      <c r="G912" s="250"/>
      <c r="H912" s="250"/>
      <c r="I912" s="202"/>
    </row>
    <row r="913" spans="7:9" ht="15">
      <c r="G913" s="250"/>
      <c r="H913" s="250"/>
      <c r="I913" s="202"/>
    </row>
    <row r="914" spans="7:9" ht="15">
      <c r="G914" s="250"/>
      <c r="H914" s="250"/>
      <c r="I914" s="202"/>
    </row>
    <row r="915" spans="7:9" ht="15">
      <c r="G915" s="250"/>
      <c r="H915" s="250"/>
      <c r="I915" s="202"/>
    </row>
    <row r="916" spans="7:9" ht="15">
      <c r="G916" s="250"/>
      <c r="H916" s="250"/>
      <c r="I916" s="202"/>
    </row>
    <row r="917" spans="7:9" ht="15">
      <c r="G917" s="250"/>
      <c r="H917" s="250"/>
      <c r="I917" s="202"/>
    </row>
    <row r="918" spans="7:9" ht="15">
      <c r="G918" s="250"/>
      <c r="H918" s="250"/>
      <c r="I918" s="202"/>
    </row>
    <row r="919" spans="7:9" ht="15">
      <c r="G919" s="250"/>
      <c r="H919" s="250"/>
      <c r="I919" s="202"/>
    </row>
    <row r="920" spans="7:9" ht="15">
      <c r="G920" s="250"/>
      <c r="H920" s="250"/>
      <c r="I920" s="202"/>
    </row>
    <row r="921" spans="7:9" ht="15">
      <c r="G921" s="250"/>
      <c r="H921" s="250"/>
      <c r="I921" s="202"/>
    </row>
    <row r="922" spans="7:9" ht="15">
      <c r="G922" s="250"/>
      <c r="H922" s="250"/>
      <c r="I922" s="202"/>
    </row>
    <row r="923" spans="7:9" ht="15">
      <c r="G923" s="250"/>
      <c r="H923" s="250"/>
      <c r="I923" s="202"/>
    </row>
    <row r="924" spans="7:9" ht="15">
      <c r="G924" s="250"/>
      <c r="H924" s="250"/>
      <c r="I924" s="202"/>
    </row>
    <row r="925" spans="7:9" ht="15">
      <c r="G925" s="250"/>
      <c r="H925" s="250"/>
      <c r="I925" s="202"/>
    </row>
    <row r="926" spans="7:9" ht="15">
      <c r="G926" s="250"/>
      <c r="H926" s="250"/>
      <c r="I926" s="202"/>
    </row>
    <row r="927" spans="7:9" ht="15">
      <c r="G927" s="250"/>
      <c r="H927" s="250"/>
      <c r="I927" s="202"/>
    </row>
    <row r="928" spans="7:9" ht="15">
      <c r="G928" s="250"/>
      <c r="H928" s="250"/>
      <c r="I928" s="202"/>
    </row>
    <row r="929" spans="7:9" ht="15">
      <c r="G929" s="250"/>
      <c r="H929" s="250"/>
      <c r="I929" s="202"/>
    </row>
    <row r="930" spans="7:9" ht="15">
      <c r="G930" s="250"/>
      <c r="H930" s="250"/>
      <c r="I930" s="202"/>
    </row>
    <row r="931" spans="7:9" ht="15">
      <c r="G931" s="250"/>
      <c r="H931" s="250"/>
      <c r="I931" s="202"/>
    </row>
    <row r="932" spans="7:9" ht="15">
      <c r="G932" s="250"/>
      <c r="H932" s="250"/>
      <c r="I932" s="202"/>
    </row>
    <row r="933" spans="7:9" ht="15">
      <c r="G933" s="250"/>
      <c r="H933" s="250"/>
      <c r="I933" s="202"/>
    </row>
    <row r="934" spans="7:9" ht="15">
      <c r="G934" s="250"/>
      <c r="H934" s="250"/>
      <c r="I934" s="202"/>
    </row>
    <row r="935" spans="7:9" ht="15">
      <c r="G935" s="250"/>
      <c r="H935" s="250"/>
      <c r="I935" s="202"/>
    </row>
    <row r="936" spans="7:9" ht="15">
      <c r="G936" s="250"/>
      <c r="H936" s="250"/>
      <c r="I936" s="202"/>
    </row>
    <row r="937" spans="7:9" ht="15">
      <c r="G937" s="250"/>
      <c r="H937" s="250"/>
      <c r="I937" s="202"/>
    </row>
    <row r="938" spans="7:9" ht="15">
      <c r="G938" s="250"/>
      <c r="H938" s="250"/>
      <c r="I938" s="202"/>
    </row>
    <row r="939" spans="7:9" ht="15">
      <c r="G939" s="250"/>
      <c r="H939" s="250"/>
      <c r="I939" s="202"/>
    </row>
    <row r="940" spans="7:9" ht="15">
      <c r="G940" s="250"/>
      <c r="H940" s="250"/>
      <c r="I940" s="202"/>
    </row>
    <row r="941" spans="7:9" ht="15">
      <c r="G941" s="250"/>
      <c r="H941" s="250"/>
      <c r="I941" s="202"/>
    </row>
    <row r="942" spans="7:9" ht="15">
      <c r="G942" s="250"/>
      <c r="H942" s="250"/>
      <c r="I942" s="202"/>
    </row>
    <row r="943" spans="7:9" ht="15">
      <c r="G943" s="250"/>
      <c r="H943" s="250"/>
      <c r="I943" s="202"/>
    </row>
    <row r="944" spans="7:9" ht="15">
      <c r="G944" s="250"/>
      <c r="H944" s="250"/>
      <c r="I944" s="202"/>
    </row>
    <row r="945" spans="7:9" ht="15">
      <c r="G945" s="250"/>
      <c r="H945" s="250"/>
      <c r="I945" s="202"/>
    </row>
    <row r="946" spans="7:9" ht="15">
      <c r="G946" s="250"/>
      <c r="H946" s="250"/>
      <c r="I946" s="202"/>
    </row>
    <row r="947" spans="7:9" ht="15">
      <c r="G947" s="250"/>
      <c r="H947" s="250"/>
      <c r="I947" s="202"/>
    </row>
    <row r="948" spans="7:9" ht="15">
      <c r="G948" s="250"/>
      <c r="H948" s="250"/>
      <c r="I948" s="202"/>
    </row>
    <row r="949" spans="7:9" ht="15">
      <c r="G949" s="250"/>
      <c r="H949" s="250"/>
      <c r="I949" s="202"/>
    </row>
    <row r="950" spans="7:9" ht="15">
      <c r="G950" s="250"/>
      <c r="H950" s="250"/>
      <c r="I950" s="202"/>
    </row>
    <row r="951" spans="7:9" ht="15">
      <c r="G951" s="250"/>
      <c r="H951" s="250"/>
      <c r="I951" s="202"/>
    </row>
    <row r="952" spans="7:9" ht="15">
      <c r="G952" s="250"/>
      <c r="H952" s="250"/>
      <c r="I952" s="202"/>
    </row>
    <row r="953" spans="7:9" ht="15">
      <c r="G953" s="250"/>
      <c r="H953" s="250"/>
      <c r="I953" s="202"/>
    </row>
    <row r="954" spans="7:9" ht="15">
      <c r="G954" s="250"/>
      <c r="H954" s="250"/>
      <c r="I954" s="202"/>
    </row>
    <row r="955" spans="7:9" ht="15">
      <c r="G955" s="250"/>
      <c r="H955" s="250"/>
      <c r="I955" s="202"/>
    </row>
    <row r="956" spans="7:9" ht="15">
      <c r="G956" s="250"/>
      <c r="H956" s="250"/>
      <c r="I956" s="202"/>
    </row>
    <row r="957" spans="7:9" ht="15">
      <c r="G957" s="250"/>
      <c r="H957" s="250"/>
      <c r="I957" s="202"/>
    </row>
    <row r="958" spans="7:9" ht="15">
      <c r="G958" s="250"/>
      <c r="H958" s="250"/>
      <c r="I958" s="202"/>
    </row>
    <row r="959" spans="7:9" ht="15">
      <c r="G959" s="250"/>
      <c r="H959" s="250"/>
      <c r="I959" s="202"/>
    </row>
    <row r="960" spans="7:9" ht="15">
      <c r="G960" s="250"/>
      <c r="H960" s="250"/>
      <c r="I960" s="202"/>
    </row>
    <row r="961" spans="7:9" ht="15">
      <c r="G961" s="250"/>
      <c r="H961" s="250"/>
      <c r="I961" s="202"/>
    </row>
    <row r="962" spans="7:9" ht="15">
      <c r="G962" s="250"/>
      <c r="H962" s="250"/>
      <c r="I962" s="202"/>
    </row>
    <row r="963" spans="7:9" ht="15">
      <c r="G963" s="250"/>
      <c r="H963" s="250"/>
      <c r="I963" s="202"/>
    </row>
    <row r="964" spans="7:9" ht="15">
      <c r="G964" s="250"/>
      <c r="H964" s="250"/>
      <c r="I964" s="202"/>
    </row>
    <row r="965" spans="7:9" ht="15">
      <c r="G965" s="250"/>
      <c r="H965" s="250"/>
      <c r="I965" s="202"/>
    </row>
    <row r="966" spans="7:9" ht="15">
      <c r="G966" s="250"/>
      <c r="H966" s="250"/>
      <c r="I966" s="202"/>
    </row>
    <row r="967" spans="7:9" ht="15">
      <c r="G967" s="250"/>
      <c r="H967" s="250"/>
      <c r="I967" s="202"/>
    </row>
    <row r="968" spans="7:9" ht="15">
      <c r="G968" s="250"/>
      <c r="H968" s="250"/>
      <c r="I968" s="202"/>
    </row>
    <row r="969" spans="7:9" ht="15">
      <c r="G969" s="250"/>
      <c r="H969" s="250"/>
      <c r="I969" s="202"/>
    </row>
    <row r="970" spans="7:9" ht="15">
      <c r="G970" s="250"/>
      <c r="H970" s="250"/>
      <c r="I970" s="202"/>
    </row>
    <row r="971" spans="7:9" ht="15">
      <c r="G971" s="250"/>
      <c r="H971" s="250"/>
      <c r="I971" s="202"/>
    </row>
    <row r="972" spans="7:9" ht="15">
      <c r="G972" s="250"/>
      <c r="H972" s="250"/>
      <c r="I972" s="202"/>
    </row>
    <row r="973" spans="7:9" ht="15">
      <c r="G973" s="250"/>
      <c r="H973" s="250"/>
      <c r="I973" s="202"/>
    </row>
    <row r="974" spans="7:9" ht="15">
      <c r="G974" s="250"/>
      <c r="H974" s="250"/>
      <c r="I974" s="202"/>
    </row>
    <row r="975" spans="7:9" ht="15">
      <c r="G975" s="250"/>
      <c r="H975" s="250"/>
      <c r="I975" s="202"/>
    </row>
    <row r="976" spans="7:9" ht="15">
      <c r="G976" s="250"/>
      <c r="H976" s="250"/>
      <c r="I976" s="202"/>
    </row>
    <row r="977" spans="7:9" ht="15">
      <c r="G977" s="250"/>
      <c r="H977" s="250"/>
      <c r="I977" s="202"/>
    </row>
    <row r="978" spans="7:9" ht="15">
      <c r="G978" s="250"/>
      <c r="H978" s="250"/>
      <c r="I978" s="202"/>
    </row>
    <row r="979" spans="7:9" ht="15">
      <c r="G979" s="250"/>
      <c r="H979" s="250"/>
      <c r="I979" s="202"/>
    </row>
    <row r="980" spans="7:9" ht="15">
      <c r="G980" s="250"/>
      <c r="H980" s="250"/>
      <c r="I980" s="202"/>
    </row>
    <row r="981" spans="7:9" ht="15">
      <c r="G981" s="250"/>
      <c r="H981" s="250"/>
      <c r="I981" s="202"/>
    </row>
    <row r="982" spans="7:9" ht="15">
      <c r="G982" s="250"/>
      <c r="H982" s="250"/>
      <c r="I982" s="202"/>
    </row>
    <row r="983" spans="7:9" ht="15">
      <c r="G983" s="250"/>
      <c r="H983" s="250"/>
      <c r="I983" s="202"/>
    </row>
    <row r="984" spans="7:9" ht="15">
      <c r="G984" s="250"/>
      <c r="H984" s="250"/>
      <c r="I984" s="202"/>
    </row>
    <row r="985" spans="7:9" ht="15">
      <c r="G985" s="250"/>
      <c r="H985" s="250"/>
      <c r="I985" s="202"/>
    </row>
    <row r="986" spans="7:9" ht="15">
      <c r="G986" s="250"/>
      <c r="H986" s="250"/>
      <c r="I986" s="202"/>
    </row>
    <row r="987" spans="7:9" ht="15">
      <c r="G987" s="250"/>
      <c r="H987" s="250"/>
      <c r="I987" s="202"/>
    </row>
    <row r="988" spans="7:9" ht="15">
      <c r="G988" s="250"/>
      <c r="H988" s="250"/>
      <c r="I988" s="202"/>
    </row>
    <row r="989" spans="7:9" ht="15">
      <c r="G989" s="250"/>
      <c r="H989" s="250"/>
      <c r="I989" s="202"/>
    </row>
    <row r="990" spans="7:9" ht="15">
      <c r="G990" s="250"/>
      <c r="H990" s="250"/>
      <c r="I990" s="202"/>
    </row>
    <row r="991" spans="7:9" ht="15">
      <c r="G991" s="250"/>
      <c r="H991" s="250"/>
      <c r="I991" s="202"/>
    </row>
    <row r="992" spans="7:9" ht="15">
      <c r="G992" s="250"/>
      <c r="H992" s="250"/>
      <c r="I992" s="202"/>
    </row>
    <row r="993" spans="7:9" ht="15">
      <c r="G993" s="250"/>
      <c r="H993" s="250"/>
      <c r="I993" s="202"/>
    </row>
    <row r="994" spans="7:9" ht="15">
      <c r="G994" s="250"/>
      <c r="H994" s="250"/>
      <c r="I994" s="202"/>
    </row>
    <row r="995" spans="7:9" ht="15">
      <c r="G995" s="250"/>
      <c r="H995" s="250"/>
      <c r="I995" s="202"/>
    </row>
    <row r="996" spans="7:9" ht="15">
      <c r="G996" s="250"/>
      <c r="H996" s="250"/>
      <c r="I996" s="202"/>
    </row>
    <row r="997" spans="7:9" ht="15">
      <c r="G997" s="250"/>
      <c r="H997" s="250"/>
      <c r="I997" s="202"/>
    </row>
    <row r="998" spans="7:9" ht="15">
      <c r="G998" s="250"/>
      <c r="H998" s="250"/>
      <c r="I998" s="202"/>
    </row>
    <row r="999" spans="7:9" ht="15">
      <c r="G999" s="250"/>
      <c r="H999" s="250"/>
      <c r="I999" s="202"/>
    </row>
    <row r="1000" spans="7:9" ht="15">
      <c r="G1000" s="250"/>
      <c r="H1000" s="250"/>
      <c r="I1000" s="202"/>
    </row>
    <row r="1001" spans="7:9" ht="15">
      <c r="G1001" s="250"/>
      <c r="H1001" s="250"/>
      <c r="I1001" s="202"/>
    </row>
    <row r="1002" spans="7:9" ht="15">
      <c r="G1002" s="250"/>
      <c r="H1002" s="250"/>
      <c r="I1002" s="202"/>
    </row>
    <row r="1003" spans="7:9" ht="15">
      <c r="G1003" s="250"/>
      <c r="H1003" s="250"/>
      <c r="I1003" s="202"/>
    </row>
    <row r="1004" spans="7:9" ht="15">
      <c r="G1004" s="250"/>
      <c r="H1004" s="250"/>
      <c r="I1004" s="202"/>
    </row>
    <row r="1005" spans="7:9" ht="15">
      <c r="G1005" s="250"/>
      <c r="H1005" s="250"/>
      <c r="I1005" s="202"/>
    </row>
    <row r="1006" spans="7:9" ht="15">
      <c r="G1006" s="250"/>
      <c r="H1006" s="250"/>
      <c r="I1006" s="202"/>
    </row>
    <row r="1007" spans="7:9" ht="15">
      <c r="G1007" s="250"/>
      <c r="H1007" s="250"/>
      <c r="I1007" s="202"/>
    </row>
    <row r="1008" spans="7:9" ht="15">
      <c r="G1008" s="250"/>
      <c r="H1008" s="250"/>
      <c r="I1008" s="202"/>
    </row>
    <row r="1009" spans="7:9" ht="15">
      <c r="G1009" s="250"/>
      <c r="H1009" s="250"/>
      <c r="I1009" s="202"/>
    </row>
    <row r="1010" spans="7:9" ht="15">
      <c r="G1010" s="250"/>
      <c r="H1010" s="250"/>
      <c r="I1010" s="202"/>
    </row>
    <row r="1011" spans="7:9" ht="15">
      <c r="G1011" s="250"/>
      <c r="H1011" s="250"/>
      <c r="I1011" s="202"/>
    </row>
    <row r="1012" spans="7:9" ht="15">
      <c r="G1012" s="250"/>
      <c r="H1012" s="250"/>
      <c r="I1012" s="202"/>
    </row>
    <row r="1013" spans="7:9" ht="15">
      <c r="G1013" s="250"/>
      <c r="H1013" s="250"/>
      <c r="I1013" s="202"/>
    </row>
    <row r="1014" spans="7:9" ht="15">
      <c r="G1014" s="250"/>
      <c r="H1014" s="250"/>
      <c r="I1014" s="202"/>
    </row>
    <row r="1015" spans="7:9" ht="15">
      <c r="G1015" s="250"/>
      <c r="H1015" s="250"/>
      <c r="I1015" s="202"/>
    </row>
    <row r="1016" spans="7:9" ht="15">
      <c r="G1016" s="250"/>
      <c r="H1016" s="250"/>
      <c r="I1016" s="202"/>
    </row>
    <row r="1017" spans="7:9" ht="15">
      <c r="G1017" s="250"/>
      <c r="H1017" s="250"/>
      <c r="I1017" s="202"/>
    </row>
    <row r="1018" spans="7:9" ht="15">
      <c r="G1018" s="250"/>
      <c r="H1018" s="250"/>
      <c r="I1018" s="202"/>
    </row>
    <row r="1019" spans="7:9" ht="15">
      <c r="G1019" s="250"/>
      <c r="H1019" s="250"/>
      <c r="I1019" s="202"/>
    </row>
    <row r="1020" spans="7:9" ht="15">
      <c r="G1020" s="250"/>
      <c r="H1020" s="250"/>
      <c r="I1020" s="202"/>
    </row>
    <row r="1021" spans="7:9" ht="15">
      <c r="G1021" s="250"/>
      <c r="H1021" s="250"/>
      <c r="I1021" s="202"/>
    </row>
    <row r="1022" spans="7:9" ht="15">
      <c r="G1022" s="250"/>
      <c r="H1022" s="250"/>
      <c r="I1022" s="202"/>
    </row>
    <row r="1023" spans="7:9" ht="15">
      <c r="G1023" s="250"/>
      <c r="H1023" s="250"/>
      <c r="I1023" s="202"/>
    </row>
    <row r="1024" spans="7:9" ht="15">
      <c r="G1024" s="250"/>
      <c r="H1024" s="250"/>
      <c r="I1024" s="202"/>
    </row>
    <row r="1025" spans="7:9" ht="15">
      <c r="G1025" s="250"/>
      <c r="H1025" s="250"/>
      <c r="I1025" s="202"/>
    </row>
    <row r="1026" spans="7:9" ht="15">
      <c r="G1026" s="250"/>
      <c r="H1026" s="250"/>
      <c r="I1026" s="202"/>
    </row>
    <row r="1027" spans="7:9" ht="15">
      <c r="G1027" s="250"/>
      <c r="H1027" s="250"/>
      <c r="I1027" s="202"/>
    </row>
    <row r="1028" spans="7:9" ht="15">
      <c r="G1028" s="250"/>
      <c r="H1028" s="250"/>
      <c r="I1028" s="202"/>
    </row>
    <row r="1029" spans="7:9" ht="15">
      <c r="G1029" s="250"/>
      <c r="H1029" s="250"/>
      <c r="I1029" s="202"/>
    </row>
    <row r="1030" spans="7:9" ht="15">
      <c r="G1030" s="250"/>
      <c r="H1030" s="250"/>
      <c r="I1030" s="202"/>
    </row>
    <row r="1031" spans="7:9" ht="15">
      <c r="G1031" s="250"/>
      <c r="H1031" s="250"/>
      <c r="I1031" s="202"/>
    </row>
    <row r="1032" spans="7:9" ht="15">
      <c r="G1032" s="250"/>
      <c r="H1032" s="250"/>
      <c r="I1032" s="202"/>
    </row>
    <row r="1033" spans="7:9" ht="15">
      <c r="G1033" s="250"/>
      <c r="H1033" s="250"/>
      <c r="I1033" s="202"/>
    </row>
    <row r="1034" spans="7:9" ht="15">
      <c r="G1034" s="250"/>
      <c r="H1034" s="250"/>
      <c r="I1034" s="202"/>
    </row>
    <row r="1035" spans="7:9" ht="15">
      <c r="G1035" s="250"/>
      <c r="H1035" s="250"/>
      <c r="I1035" s="202"/>
    </row>
    <row r="1036" spans="7:9" ht="15">
      <c r="G1036" s="250"/>
      <c r="H1036" s="250"/>
      <c r="I1036" s="202"/>
    </row>
    <row r="1037" spans="7:9" ht="15">
      <c r="G1037" s="250"/>
      <c r="H1037" s="250"/>
      <c r="I1037" s="202"/>
    </row>
    <row r="1038" spans="7:9" ht="15">
      <c r="G1038" s="250"/>
      <c r="H1038" s="250"/>
      <c r="I1038" s="202"/>
    </row>
    <row r="1039" spans="7:9" ht="15">
      <c r="G1039" s="250"/>
      <c r="H1039" s="250"/>
      <c r="I1039" s="202"/>
    </row>
    <row r="1040" spans="7:9" ht="15">
      <c r="G1040" s="250"/>
      <c r="H1040" s="250"/>
      <c r="I1040" s="202"/>
    </row>
    <row r="1041" spans="7:9" ht="15">
      <c r="G1041" s="250"/>
      <c r="H1041" s="250"/>
      <c r="I1041" s="202"/>
    </row>
    <row r="1042" spans="7:9" ht="15">
      <c r="G1042" s="250"/>
      <c r="H1042" s="250"/>
      <c r="I1042" s="202"/>
    </row>
    <row r="1043" spans="7:9" ht="15">
      <c r="G1043" s="250"/>
      <c r="H1043" s="250"/>
      <c r="I1043" s="202"/>
    </row>
    <row r="1044" spans="7:9" ht="15">
      <c r="G1044" s="250"/>
      <c r="H1044" s="250"/>
      <c r="I1044" s="202"/>
    </row>
    <row r="1045" spans="7:9" ht="15">
      <c r="G1045" s="250"/>
      <c r="H1045" s="250"/>
      <c r="I1045" s="202"/>
    </row>
    <row r="1046" spans="7:9" ht="15">
      <c r="G1046" s="250"/>
      <c r="H1046" s="250"/>
      <c r="I1046" s="202"/>
    </row>
    <row r="1047" spans="7:9" ht="15">
      <c r="G1047" s="250"/>
      <c r="H1047" s="250"/>
      <c r="I1047" s="202"/>
    </row>
    <row r="1048" spans="7:9" ht="15">
      <c r="G1048" s="250"/>
      <c r="H1048" s="250"/>
      <c r="I1048" s="202"/>
    </row>
    <row r="1049" spans="7:9" ht="15">
      <c r="G1049" s="250"/>
      <c r="H1049" s="250"/>
      <c r="I1049" s="202"/>
    </row>
    <row r="1050" spans="7:9" ht="15">
      <c r="G1050" s="250"/>
      <c r="H1050" s="250"/>
      <c r="I1050" s="202"/>
    </row>
    <row r="1051" spans="7:9" ht="15">
      <c r="G1051" s="250"/>
      <c r="H1051" s="250"/>
      <c r="I1051" s="202"/>
    </row>
    <row r="1052" spans="7:9" ht="15">
      <c r="G1052" s="250"/>
      <c r="H1052" s="250"/>
      <c r="I1052" s="202"/>
    </row>
    <row r="1053" spans="7:9" ht="15">
      <c r="G1053" s="250"/>
      <c r="H1053" s="250"/>
      <c r="I1053" s="202"/>
    </row>
    <row r="1054" spans="7:9" ht="15">
      <c r="G1054" s="250"/>
      <c r="H1054" s="250"/>
      <c r="I1054" s="202"/>
    </row>
    <row r="1055" spans="7:9" ht="15">
      <c r="G1055" s="250"/>
      <c r="H1055" s="250"/>
      <c r="I1055" s="202"/>
    </row>
    <row r="1056" spans="7:9" ht="15">
      <c r="G1056" s="250"/>
      <c r="H1056" s="250"/>
      <c r="I1056" s="202"/>
    </row>
    <row r="1057" spans="7:9" ht="15">
      <c r="G1057" s="250"/>
      <c r="H1057" s="250"/>
      <c r="I1057" s="202"/>
    </row>
    <row r="1058" spans="7:9" ht="15">
      <c r="G1058" s="250"/>
      <c r="H1058" s="250"/>
      <c r="I1058" s="202"/>
    </row>
    <row r="1059" spans="7:9" ht="15">
      <c r="G1059" s="250"/>
      <c r="H1059" s="250"/>
      <c r="I1059" s="202"/>
    </row>
    <row r="1060" spans="7:9" ht="15">
      <c r="G1060" s="250"/>
      <c r="H1060" s="250"/>
      <c r="I1060" s="202"/>
    </row>
    <row r="1061" spans="7:9" ht="15">
      <c r="G1061" s="250"/>
      <c r="H1061" s="250"/>
      <c r="I1061" s="202"/>
    </row>
    <row r="1062" spans="7:9" ht="15">
      <c r="G1062" s="250"/>
      <c r="H1062" s="250"/>
      <c r="I1062" s="202"/>
    </row>
    <row r="1063" spans="7:9" ht="15">
      <c r="G1063" s="250"/>
      <c r="H1063" s="250"/>
      <c r="I1063" s="202"/>
    </row>
    <row r="1064" spans="7:9" ht="15">
      <c r="G1064" s="250"/>
      <c r="H1064" s="250"/>
      <c r="I1064" s="202"/>
    </row>
    <row r="1065" spans="7:9" ht="15">
      <c r="G1065" s="250"/>
      <c r="H1065" s="250"/>
      <c r="I1065" s="202"/>
    </row>
    <row r="1066" spans="7:9" ht="15">
      <c r="G1066" s="250"/>
      <c r="H1066" s="250"/>
      <c r="I1066" s="202"/>
    </row>
    <row r="1067" spans="7:9" ht="15">
      <c r="G1067" s="250"/>
      <c r="H1067" s="250"/>
      <c r="I1067" s="202"/>
    </row>
    <row r="1068" spans="7:9" ht="15">
      <c r="G1068" s="250"/>
      <c r="H1068" s="250"/>
      <c r="I1068" s="202"/>
    </row>
    <row r="1069" spans="7:9" ht="15">
      <c r="G1069" s="250"/>
      <c r="H1069" s="250"/>
      <c r="I1069" s="202"/>
    </row>
    <row r="1070" spans="7:9" ht="15">
      <c r="G1070" s="250"/>
      <c r="H1070" s="250"/>
      <c r="I1070" s="202"/>
    </row>
    <row r="1071" spans="7:9" ht="15">
      <c r="G1071" s="250"/>
      <c r="H1071" s="250"/>
      <c r="I1071" s="202"/>
    </row>
    <row r="1072" spans="7:9" ht="15">
      <c r="G1072" s="250"/>
      <c r="H1072" s="250"/>
      <c r="I1072" s="202"/>
    </row>
    <row r="1073" spans="7:9" ht="15">
      <c r="G1073" s="250"/>
      <c r="H1073" s="250"/>
      <c r="I1073" s="202"/>
    </row>
    <row r="1074" spans="7:9" ht="15">
      <c r="G1074" s="250"/>
      <c r="H1074" s="250"/>
      <c r="I1074" s="202"/>
    </row>
    <row r="1075" spans="7:9" ht="15">
      <c r="G1075" s="250"/>
      <c r="H1075" s="250"/>
      <c r="I1075" s="202"/>
    </row>
    <row r="1076" spans="7:9" ht="15">
      <c r="G1076" s="250"/>
      <c r="H1076" s="250"/>
      <c r="I1076" s="202"/>
    </row>
    <row r="1077" spans="7:9" ht="15">
      <c r="G1077" s="250"/>
      <c r="H1077" s="250"/>
      <c r="I1077" s="202"/>
    </row>
    <row r="1078" spans="7:9" ht="15">
      <c r="G1078" s="250"/>
      <c r="H1078" s="250"/>
      <c r="I1078" s="202"/>
    </row>
    <row r="1079" spans="7:9" ht="15">
      <c r="G1079" s="250"/>
      <c r="H1079" s="250"/>
      <c r="I1079" s="202"/>
    </row>
    <row r="1080" spans="7:9" ht="15">
      <c r="G1080" s="250"/>
      <c r="H1080" s="250"/>
      <c r="I1080" s="202"/>
    </row>
    <row r="1081" spans="7:9" ht="15">
      <c r="G1081" s="250"/>
      <c r="H1081" s="250"/>
      <c r="I1081" s="202"/>
    </row>
    <row r="1082" spans="7:9" ht="15">
      <c r="G1082" s="250"/>
      <c r="H1082" s="250"/>
      <c r="I1082" s="202"/>
    </row>
    <row r="1083" spans="7:9" ht="15">
      <c r="G1083" s="250"/>
      <c r="H1083" s="250"/>
      <c r="I1083" s="202"/>
    </row>
    <row r="1084" spans="7:9" ht="15">
      <c r="G1084" s="250"/>
      <c r="H1084" s="250"/>
      <c r="I1084" s="202"/>
    </row>
    <row r="1085" spans="7:9" ht="15">
      <c r="G1085" s="250"/>
      <c r="H1085" s="250"/>
      <c r="I1085" s="202"/>
    </row>
    <row r="1086" spans="7:9" ht="15">
      <c r="G1086" s="250"/>
      <c r="H1086" s="250"/>
      <c r="I1086" s="202"/>
    </row>
    <row r="1087" spans="7:9" ht="15">
      <c r="G1087" s="250"/>
      <c r="H1087" s="250"/>
      <c r="I1087" s="202"/>
    </row>
    <row r="1088" spans="7:9" ht="15">
      <c r="G1088" s="250"/>
      <c r="H1088" s="250"/>
      <c r="I1088" s="202"/>
    </row>
    <row r="1089" spans="7:9" ht="15">
      <c r="G1089" s="250"/>
      <c r="H1089" s="250"/>
      <c r="I1089" s="202"/>
    </row>
    <row r="1090" spans="7:9" ht="15">
      <c r="G1090" s="250"/>
      <c r="H1090" s="250"/>
      <c r="I1090" s="202"/>
    </row>
    <row r="1091" spans="7:9" ht="15">
      <c r="G1091" s="250"/>
      <c r="H1091" s="250"/>
      <c r="I1091" s="202"/>
    </row>
    <row r="1092" spans="7:9" ht="15">
      <c r="G1092" s="250"/>
      <c r="H1092" s="250"/>
      <c r="I1092" s="202"/>
    </row>
    <row r="1093" spans="7:9" ht="15">
      <c r="G1093" s="250"/>
      <c r="H1093" s="250"/>
      <c r="I1093" s="202"/>
    </row>
    <row r="1094" spans="7:9" ht="15">
      <c r="G1094" s="250"/>
      <c r="H1094" s="250"/>
      <c r="I1094" s="202"/>
    </row>
    <row r="1095" spans="7:9" ht="15">
      <c r="G1095" s="250"/>
      <c r="H1095" s="250"/>
      <c r="I1095" s="202"/>
    </row>
    <row r="1096" spans="7:9" ht="15">
      <c r="G1096" s="250"/>
      <c r="H1096" s="250"/>
      <c r="I1096" s="202"/>
    </row>
    <row r="1097" spans="7:9" ht="15">
      <c r="G1097" s="250"/>
      <c r="H1097" s="250"/>
      <c r="I1097" s="202"/>
    </row>
    <row r="1098" spans="7:9" ht="15">
      <c r="G1098" s="250"/>
      <c r="H1098" s="250"/>
      <c r="I1098" s="202"/>
    </row>
    <row r="1099" spans="7:9" ht="15">
      <c r="G1099" s="250"/>
      <c r="H1099" s="250"/>
      <c r="I1099" s="202"/>
    </row>
    <row r="1100" spans="7:9" ht="15">
      <c r="G1100" s="250"/>
      <c r="H1100" s="250"/>
      <c r="I1100" s="202"/>
    </row>
    <row r="1101" spans="7:9" ht="15">
      <c r="G1101" s="250"/>
      <c r="H1101" s="250"/>
      <c r="I1101" s="202"/>
    </row>
    <row r="1102" spans="7:9" ht="15">
      <c r="G1102" s="250"/>
      <c r="H1102" s="250"/>
      <c r="I1102" s="202"/>
    </row>
    <row r="1103" spans="7:9" ht="15">
      <c r="G1103" s="250"/>
      <c r="H1103" s="250"/>
      <c r="I1103" s="202"/>
    </row>
    <row r="1104" spans="7:9" ht="15">
      <c r="G1104" s="250"/>
      <c r="H1104" s="250"/>
      <c r="I1104" s="202"/>
    </row>
    <row r="1105" spans="7:9" ht="15">
      <c r="G1105" s="250"/>
      <c r="H1105" s="250"/>
      <c r="I1105" s="202"/>
    </row>
    <row r="1106" spans="7:9" ht="15">
      <c r="G1106" s="250"/>
      <c r="H1106" s="250"/>
      <c r="I1106" s="202"/>
    </row>
    <row r="1107" spans="7:9" ht="15">
      <c r="G1107" s="250"/>
      <c r="H1107" s="250"/>
      <c r="I1107" s="202"/>
    </row>
    <row r="1108" spans="7:9" ht="15">
      <c r="G1108" s="250"/>
      <c r="H1108" s="250"/>
      <c r="I1108" s="202"/>
    </row>
    <row r="1109" spans="7:9" ht="15">
      <c r="G1109" s="250"/>
      <c r="H1109" s="250"/>
      <c r="I1109" s="202"/>
    </row>
    <row r="1110" spans="7:9" ht="15">
      <c r="G1110" s="250"/>
      <c r="H1110" s="250"/>
      <c r="I1110" s="202"/>
    </row>
    <row r="1111" spans="7:9" ht="15">
      <c r="G1111" s="250"/>
      <c r="H1111" s="250"/>
      <c r="I1111" s="202"/>
    </row>
    <row r="1112" spans="7:9" ht="15">
      <c r="G1112" s="250"/>
      <c r="H1112" s="250"/>
      <c r="I1112" s="202"/>
    </row>
    <row r="1113" spans="7:9" ht="15">
      <c r="G1113" s="250"/>
      <c r="H1113" s="250"/>
      <c r="I1113" s="202"/>
    </row>
    <row r="1114" spans="7:9" ht="15">
      <c r="G1114" s="250"/>
      <c r="H1114" s="250"/>
      <c r="I1114" s="202"/>
    </row>
    <row r="1115" spans="7:9" ht="15">
      <c r="G1115" s="250"/>
      <c r="H1115" s="250"/>
      <c r="I1115" s="202"/>
    </row>
    <row r="1116" spans="7:9" ht="15">
      <c r="G1116" s="250"/>
      <c r="H1116" s="250"/>
      <c r="I1116" s="202"/>
    </row>
    <row r="1117" spans="7:9" ht="15">
      <c r="G1117" s="250"/>
      <c r="H1117" s="250"/>
      <c r="I1117" s="202"/>
    </row>
    <row r="1118" spans="7:9" ht="15">
      <c r="G1118" s="250"/>
      <c r="H1118" s="250"/>
      <c r="I1118" s="202"/>
    </row>
    <row r="1119" spans="7:9" ht="15">
      <c r="G1119" s="250"/>
      <c r="H1119" s="250"/>
      <c r="I1119" s="202"/>
    </row>
    <row r="1120" spans="7:9" ht="15">
      <c r="G1120" s="250"/>
      <c r="H1120" s="250"/>
      <c r="I1120" s="202"/>
    </row>
    <row r="1121" spans="7:9" ht="15">
      <c r="G1121" s="250"/>
      <c r="H1121" s="250"/>
      <c r="I1121" s="202"/>
    </row>
    <row r="1122" spans="7:9" ht="15">
      <c r="G1122" s="250"/>
      <c r="H1122" s="250"/>
      <c r="I1122" s="202"/>
    </row>
    <row r="1123" spans="7:9" ht="15">
      <c r="G1123" s="250"/>
      <c r="H1123" s="250"/>
      <c r="I1123" s="202"/>
    </row>
    <row r="1124" spans="7:9" ht="15">
      <c r="G1124" s="250"/>
      <c r="H1124" s="250"/>
      <c r="I1124" s="202"/>
    </row>
    <row r="1125" spans="7:9" ht="15">
      <c r="G1125" s="250"/>
      <c r="H1125" s="250"/>
      <c r="I1125" s="202"/>
    </row>
    <row r="1126" spans="7:9" ht="15">
      <c r="G1126" s="250"/>
      <c r="H1126" s="250"/>
      <c r="I1126" s="202"/>
    </row>
    <row r="1127" spans="7:9" ht="15">
      <c r="G1127" s="250"/>
      <c r="H1127" s="250"/>
      <c r="I1127" s="202"/>
    </row>
    <row r="1128" spans="7:9" ht="15">
      <c r="G1128" s="250"/>
      <c r="H1128" s="250"/>
      <c r="I1128" s="202"/>
    </row>
    <row r="1129" spans="7:9" ht="15">
      <c r="G1129" s="250"/>
      <c r="H1129" s="250"/>
      <c r="I1129" s="202"/>
    </row>
    <row r="1130" spans="7:9" ht="15">
      <c r="G1130" s="250"/>
      <c r="H1130" s="250"/>
      <c r="I1130" s="202"/>
    </row>
    <row r="1131" spans="7:9" ht="15">
      <c r="G1131" s="250"/>
      <c r="H1131" s="250"/>
      <c r="I1131" s="202"/>
    </row>
    <row r="1132" spans="7:9" ht="15">
      <c r="G1132" s="250"/>
      <c r="H1132" s="250"/>
      <c r="I1132" s="202"/>
    </row>
    <row r="1133" spans="7:9" ht="15">
      <c r="G1133" s="250"/>
      <c r="H1133" s="250"/>
      <c r="I1133" s="202"/>
    </row>
    <row r="1134" spans="7:9" ht="15">
      <c r="G1134" s="250"/>
      <c r="H1134" s="250"/>
      <c r="I1134" s="202"/>
    </row>
    <row r="1135" spans="7:9" ht="15">
      <c r="G1135" s="250"/>
      <c r="H1135" s="250"/>
      <c r="I1135" s="202"/>
    </row>
    <row r="1136" spans="7:9" ht="15">
      <c r="G1136" s="250"/>
      <c r="H1136" s="250"/>
      <c r="I1136" s="202"/>
    </row>
    <row r="1137" spans="7:9" ht="15">
      <c r="G1137" s="250"/>
      <c r="H1137" s="250"/>
      <c r="I1137" s="202"/>
    </row>
    <row r="1138" spans="7:9" ht="15">
      <c r="G1138" s="250"/>
      <c r="H1138" s="250"/>
      <c r="I1138" s="202"/>
    </row>
    <row r="1139" spans="7:9" ht="15">
      <c r="G1139" s="250"/>
      <c r="H1139" s="250"/>
      <c r="I1139" s="202"/>
    </row>
    <row r="1140" spans="7:9" ht="15">
      <c r="G1140" s="250"/>
      <c r="H1140" s="250"/>
      <c r="I1140" s="202"/>
    </row>
    <row r="1141" spans="7:9" ht="15">
      <c r="G1141" s="250"/>
      <c r="H1141" s="250"/>
      <c r="I1141" s="202"/>
    </row>
    <row r="1142" spans="7:9" ht="15">
      <c r="G1142" s="250"/>
      <c r="H1142" s="250"/>
      <c r="I1142" s="202"/>
    </row>
    <row r="1143" spans="7:9" ht="15">
      <c r="G1143" s="250"/>
      <c r="H1143" s="250"/>
      <c r="I1143" s="202"/>
    </row>
    <row r="1144" spans="7:9" ht="15">
      <c r="G1144" s="250"/>
      <c r="H1144" s="250"/>
      <c r="I1144" s="202"/>
    </row>
    <row r="1145" spans="7:9" ht="15">
      <c r="G1145" s="250"/>
      <c r="H1145" s="250"/>
      <c r="I1145" s="202"/>
    </row>
    <row r="1146" spans="7:9" ht="15">
      <c r="G1146" s="250"/>
      <c r="H1146" s="250"/>
      <c r="I1146" s="202"/>
    </row>
    <row r="1147" spans="7:9" ht="15">
      <c r="G1147" s="250"/>
      <c r="H1147" s="250"/>
      <c r="I1147" s="202"/>
    </row>
    <row r="1148" spans="7:9" ht="15">
      <c r="G1148" s="250"/>
      <c r="H1148" s="250"/>
      <c r="I1148" s="202"/>
    </row>
    <row r="1149" spans="7:9" ht="15">
      <c r="G1149" s="250"/>
      <c r="H1149" s="250"/>
      <c r="I1149" s="202"/>
    </row>
    <row r="1150" spans="7:9" ht="15">
      <c r="G1150" s="250"/>
      <c r="H1150" s="250"/>
      <c r="I1150" s="202"/>
    </row>
    <row r="1151" spans="7:9" ht="15">
      <c r="G1151" s="250"/>
      <c r="H1151" s="250"/>
      <c r="I1151" s="202"/>
    </row>
    <row r="1152" spans="7:9" ht="15">
      <c r="G1152" s="250"/>
      <c r="H1152" s="250"/>
      <c r="I1152" s="202"/>
    </row>
    <row r="1153" spans="7:9" ht="15">
      <c r="G1153" s="250"/>
      <c r="H1153" s="250"/>
      <c r="I1153" s="202"/>
    </row>
    <row r="1154" spans="7:9" ht="15">
      <c r="G1154" s="250"/>
      <c r="H1154" s="250"/>
      <c r="I1154" s="202"/>
    </row>
    <row r="1155" spans="7:9" ht="15">
      <c r="G1155" s="250"/>
      <c r="H1155" s="250"/>
      <c r="I1155" s="202"/>
    </row>
    <row r="1156" spans="7:9" ht="15">
      <c r="G1156" s="250"/>
      <c r="H1156" s="250"/>
      <c r="I1156" s="202"/>
    </row>
    <row r="1157" spans="7:9" ht="15">
      <c r="G1157" s="250"/>
      <c r="H1157" s="250"/>
      <c r="I1157" s="202"/>
    </row>
    <row r="1158" spans="7:9" ht="15">
      <c r="G1158" s="250"/>
      <c r="H1158" s="250"/>
      <c r="I1158" s="202"/>
    </row>
    <row r="1159" spans="7:9" ht="15">
      <c r="G1159" s="250"/>
      <c r="H1159" s="250"/>
      <c r="I1159" s="202"/>
    </row>
    <row r="1160" spans="7:9" ht="15">
      <c r="G1160" s="250"/>
      <c r="H1160" s="250"/>
      <c r="I1160" s="202"/>
    </row>
    <row r="1161" spans="7:9" ht="15">
      <c r="G1161" s="250"/>
      <c r="H1161" s="250"/>
      <c r="I1161" s="202"/>
    </row>
    <row r="1162" spans="7:9" ht="15">
      <c r="G1162" s="250"/>
      <c r="H1162" s="250"/>
      <c r="I1162" s="202"/>
    </row>
    <row r="1163" spans="7:9" ht="15">
      <c r="G1163" s="250"/>
      <c r="H1163" s="250"/>
      <c r="I1163" s="202"/>
    </row>
    <row r="1164" spans="7:9" ht="15">
      <c r="G1164" s="250"/>
      <c r="H1164" s="250"/>
      <c r="I1164" s="202"/>
    </row>
    <row r="1165" spans="7:9" ht="15">
      <c r="G1165" s="250"/>
      <c r="H1165" s="250"/>
      <c r="I1165" s="202"/>
    </row>
    <row r="1166" spans="7:9" ht="15">
      <c r="G1166" s="250"/>
      <c r="H1166" s="250"/>
      <c r="I1166" s="202"/>
    </row>
    <row r="1167" spans="7:9" ht="15">
      <c r="G1167" s="250"/>
      <c r="H1167" s="250"/>
      <c r="I1167" s="202"/>
    </row>
    <row r="1168" spans="7:9" ht="15">
      <c r="G1168" s="250"/>
      <c r="H1168" s="250"/>
      <c r="I1168" s="202"/>
    </row>
    <row r="1169" spans="7:9" ht="15">
      <c r="G1169" s="250"/>
      <c r="H1169" s="250"/>
      <c r="I1169" s="202"/>
    </row>
    <row r="1170" spans="7:9" ht="15">
      <c r="G1170" s="250"/>
      <c r="H1170" s="250"/>
      <c r="I1170" s="202"/>
    </row>
    <row r="1171" spans="7:9" ht="15">
      <c r="G1171" s="250"/>
      <c r="H1171" s="250"/>
      <c r="I1171" s="202"/>
    </row>
    <row r="1172" spans="7:9" ht="15">
      <c r="G1172" s="250"/>
      <c r="H1172" s="250"/>
      <c r="I1172" s="202"/>
    </row>
    <row r="1173" spans="7:9" ht="15">
      <c r="G1173" s="250"/>
      <c r="H1173" s="250"/>
      <c r="I1173" s="202"/>
    </row>
    <row r="1174" spans="7:9" ht="15">
      <c r="G1174" s="250"/>
      <c r="H1174" s="250"/>
      <c r="I1174" s="202"/>
    </row>
    <row r="1175" spans="7:9" ht="15">
      <c r="G1175" s="250"/>
      <c r="H1175" s="250"/>
      <c r="I1175" s="202"/>
    </row>
    <row r="1176" spans="7:9" ht="15">
      <c r="G1176" s="250"/>
      <c r="H1176" s="250"/>
      <c r="I1176" s="202"/>
    </row>
    <row r="1177" spans="7:9" ht="15">
      <c r="G1177" s="250"/>
      <c r="H1177" s="250"/>
      <c r="I1177" s="202"/>
    </row>
    <row r="1178" spans="7:9" ht="15">
      <c r="G1178" s="250"/>
      <c r="H1178" s="250"/>
      <c r="I1178" s="202"/>
    </row>
    <row r="1179" spans="7:9" ht="15">
      <c r="G1179" s="250"/>
      <c r="H1179" s="250"/>
      <c r="I1179" s="202"/>
    </row>
    <row r="1180" spans="7:9" ht="15">
      <c r="G1180" s="250"/>
      <c r="H1180" s="250"/>
      <c r="I1180" s="202"/>
    </row>
    <row r="1181" spans="7:9" ht="15">
      <c r="G1181" s="250"/>
      <c r="H1181" s="250"/>
      <c r="I1181" s="202"/>
    </row>
    <row r="1182" spans="7:9" ht="15">
      <c r="G1182" s="250"/>
      <c r="H1182" s="250"/>
      <c r="I1182" s="202"/>
    </row>
    <row r="1183" spans="7:9" ht="15">
      <c r="G1183" s="250"/>
      <c r="H1183" s="250"/>
      <c r="I1183" s="202"/>
    </row>
    <row r="1184" spans="7:9" ht="15">
      <c r="G1184" s="250"/>
      <c r="H1184" s="250"/>
      <c r="I1184" s="202"/>
    </row>
    <row r="1185" spans="7:9" ht="15">
      <c r="G1185" s="250"/>
      <c r="H1185" s="250"/>
      <c r="I1185" s="202"/>
    </row>
    <row r="1186" spans="7:9" ht="15">
      <c r="G1186" s="250"/>
      <c r="H1186" s="250"/>
      <c r="I1186" s="202"/>
    </row>
    <row r="1187" spans="7:9" ht="15">
      <c r="G1187" s="250"/>
      <c r="H1187" s="250"/>
      <c r="I1187" s="202"/>
    </row>
    <row r="1188" spans="7:9" ht="15">
      <c r="G1188" s="250"/>
      <c r="H1188" s="250"/>
      <c r="I1188" s="202"/>
    </row>
    <row r="1189" spans="7:9" ht="15">
      <c r="G1189" s="250"/>
      <c r="H1189" s="250"/>
      <c r="I1189" s="202"/>
    </row>
    <row r="1190" spans="7:9" ht="15">
      <c r="G1190" s="250"/>
      <c r="H1190" s="250"/>
      <c r="I1190" s="202"/>
    </row>
    <row r="1191" spans="7:9" ht="15">
      <c r="G1191" s="250"/>
      <c r="H1191" s="250"/>
      <c r="I1191" s="202"/>
    </row>
    <row r="1192" spans="7:9" ht="15">
      <c r="G1192" s="250"/>
      <c r="H1192" s="250"/>
      <c r="I1192" s="202"/>
    </row>
    <row r="1193" spans="7:9" ht="15">
      <c r="G1193" s="250"/>
      <c r="H1193" s="250"/>
      <c r="I1193" s="202"/>
    </row>
    <row r="1194" spans="7:9" ht="15">
      <c r="G1194" s="250"/>
      <c r="H1194" s="250"/>
      <c r="I1194" s="202"/>
    </row>
    <row r="1195" spans="7:9" ht="15">
      <c r="G1195" s="250"/>
      <c r="H1195" s="250"/>
      <c r="I1195" s="202"/>
    </row>
    <row r="1196" spans="7:9" ht="15">
      <c r="G1196" s="250"/>
      <c r="H1196" s="250"/>
      <c r="I1196" s="202"/>
    </row>
    <row r="1197" spans="7:9" ht="15">
      <c r="G1197" s="250"/>
      <c r="H1197" s="250"/>
      <c r="I1197" s="202"/>
    </row>
    <row r="1198" spans="7:9" ht="15">
      <c r="G1198" s="250"/>
      <c r="H1198" s="250"/>
      <c r="I1198" s="202"/>
    </row>
    <row r="1199" spans="7:9" ht="15">
      <c r="G1199" s="250"/>
      <c r="H1199" s="250"/>
      <c r="I1199" s="202"/>
    </row>
    <row r="1200" spans="7:9" ht="15">
      <c r="G1200" s="250"/>
      <c r="H1200" s="250"/>
      <c r="I1200" s="202"/>
    </row>
    <row r="1201" spans="7:9" ht="15">
      <c r="G1201" s="250"/>
      <c r="H1201" s="250"/>
      <c r="I1201" s="202"/>
    </row>
    <row r="1202" spans="7:9" ht="15">
      <c r="G1202" s="250"/>
      <c r="H1202" s="250"/>
      <c r="I1202" s="202"/>
    </row>
    <row r="1203" spans="7:9" ht="15">
      <c r="G1203" s="250"/>
      <c r="H1203" s="250"/>
      <c r="I1203" s="202"/>
    </row>
    <row r="1204" spans="7:9" ht="15">
      <c r="G1204" s="250"/>
      <c r="H1204" s="250"/>
      <c r="I1204" s="202"/>
    </row>
    <row r="1205" spans="7:9" ht="15">
      <c r="G1205" s="250"/>
      <c r="H1205" s="250"/>
      <c r="I1205" s="202"/>
    </row>
    <row r="1206" spans="7:9" ht="15">
      <c r="G1206" s="250"/>
      <c r="H1206" s="250"/>
      <c r="I1206" s="202"/>
    </row>
    <row r="1207" spans="7:9" ht="15">
      <c r="G1207" s="250"/>
      <c r="H1207" s="250"/>
      <c r="I1207" s="202"/>
    </row>
    <row r="1208" spans="7:9" ht="15">
      <c r="G1208" s="250"/>
      <c r="H1208" s="250"/>
      <c r="I1208" s="202"/>
    </row>
    <row r="1209" spans="7:9" ht="15">
      <c r="G1209" s="250"/>
      <c r="H1209" s="250"/>
      <c r="I1209" s="202"/>
    </row>
    <row r="1210" spans="7:9" ht="15">
      <c r="G1210" s="250"/>
      <c r="H1210" s="250"/>
      <c r="I1210" s="202"/>
    </row>
    <row r="1211" spans="7:9" ht="15">
      <c r="G1211" s="250"/>
      <c r="H1211" s="250"/>
      <c r="I1211" s="202"/>
    </row>
    <row r="1212" spans="7:9" ht="15">
      <c r="G1212" s="250"/>
      <c r="H1212" s="250"/>
      <c r="I1212" s="202"/>
    </row>
    <row r="1213" spans="7:9" ht="15">
      <c r="G1213" s="250"/>
      <c r="H1213" s="250"/>
      <c r="I1213" s="202"/>
    </row>
    <row r="1214" spans="7:9" ht="15">
      <c r="G1214" s="250"/>
      <c r="H1214" s="250"/>
      <c r="I1214" s="202"/>
    </row>
    <row r="1215" spans="7:9" ht="15">
      <c r="G1215" s="250"/>
      <c r="H1215" s="250"/>
      <c r="I1215" s="202"/>
    </row>
    <row r="1216" spans="7:9" ht="15">
      <c r="G1216" s="250"/>
      <c r="H1216" s="250"/>
      <c r="I1216" s="202"/>
    </row>
    <row r="1217" spans="7:9" ht="15">
      <c r="G1217" s="250"/>
      <c r="H1217" s="250"/>
      <c r="I1217" s="202"/>
    </row>
    <row r="1218" spans="7:9" ht="15">
      <c r="G1218" s="250"/>
      <c r="H1218" s="250"/>
      <c r="I1218" s="202"/>
    </row>
    <row r="1219" spans="7:9" ht="15">
      <c r="G1219" s="250"/>
      <c r="H1219" s="250"/>
      <c r="I1219" s="202"/>
    </row>
    <row r="1220" spans="7:9" ht="15">
      <c r="G1220" s="250"/>
      <c r="H1220" s="250"/>
      <c r="I1220" s="202"/>
    </row>
    <row r="1221" spans="7:9" ht="15">
      <c r="G1221" s="250"/>
      <c r="H1221" s="250"/>
      <c r="I1221" s="202"/>
    </row>
    <row r="1222" spans="7:9" ht="15">
      <c r="G1222" s="250"/>
      <c r="H1222" s="250"/>
      <c r="I1222" s="202"/>
    </row>
    <row r="1223" spans="7:9" ht="15">
      <c r="G1223" s="250"/>
      <c r="H1223" s="250"/>
      <c r="I1223" s="202"/>
    </row>
    <row r="1224" spans="7:9" ht="15">
      <c r="G1224" s="250"/>
      <c r="H1224" s="250"/>
      <c r="I1224" s="202"/>
    </row>
    <row r="1225" spans="7:9" ht="15">
      <c r="G1225" s="250"/>
      <c r="H1225" s="250"/>
      <c r="I1225" s="202"/>
    </row>
    <row r="1226" spans="7:9" ht="15">
      <c r="G1226" s="250"/>
      <c r="H1226" s="250"/>
      <c r="I1226" s="202"/>
    </row>
    <row r="1227" spans="7:9" ht="15">
      <c r="G1227" s="250"/>
      <c r="H1227" s="250"/>
      <c r="I1227" s="202"/>
    </row>
    <row r="1228" spans="7:9" ht="15">
      <c r="G1228" s="250"/>
      <c r="H1228" s="250"/>
      <c r="I1228" s="202"/>
    </row>
    <row r="1229" spans="7:9" ht="15">
      <c r="G1229" s="250"/>
      <c r="H1229" s="250"/>
      <c r="I1229" s="202"/>
    </row>
    <row r="1230" spans="7:9" ht="15">
      <c r="G1230" s="250"/>
      <c r="H1230" s="250"/>
      <c r="I1230" s="202"/>
    </row>
    <row r="1231" spans="7:9" ht="15">
      <c r="G1231" s="250"/>
      <c r="H1231" s="250"/>
      <c r="I1231" s="202"/>
    </row>
    <row r="1232" spans="7:9" ht="15">
      <c r="G1232" s="250"/>
      <c r="H1232" s="250"/>
      <c r="I1232" s="202"/>
    </row>
    <row r="1233" spans="7:9" ht="15">
      <c r="G1233" s="250"/>
      <c r="H1233" s="250"/>
      <c r="I1233" s="202"/>
    </row>
    <row r="1234" spans="7:9" ht="15">
      <c r="G1234" s="250"/>
      <c r="H1234" s="250"/>
      <c r="I1234" s="202"/>
    </row>
    <row r="1235" spans="7:9" ht="15">
      <c r="G1235" s="250"/>
      <c r="H1235" s="250"/>
      <c r="I1235" s="202"/>
    </row>
    <row r="1236" spans="7:9" ht="15">
      <c r="G1236" s="250"/>
      <c r="H1236" s="250"/>
      <c r="I1236" s="202"/>
    </row>
    <row r="1237" spans="7:9" ht="15">
      <c r="G1237" s="250"/>
      <c r="H1237" s="250"/>
      <c r="I1237" s="202"/>
    </row>
    <row r="1238" spans="7:9" ht="15">
      <c r="G1238" s="250"/>
      <c r="H1238" s="250"/>
      <c r="I1238" s="202"/>
    </row>
    <row r="1239" spans="7:9" ht="15">
      <c r="G1239" s="250"/>
      <c r="H1239" s="250"/>
      <c r="I1239" s="202"/>
    </row>
    <row r="1240" spans="7:9" ht="15">
      <c r="G1240" s="250"/>
      <c r="H1240" s="250"/>
      <c r="I1240" s="202"/>
    </row>
    <row r="1241" spans="7:9" ht="15">
      <c r="G1241" s="250"/>
      <c r="H1241" s="250"/>
      <c r="I1241" s="202"/>
    </row>
    <row r="1242" spans="7:9" ht="15">
      <c r="G1242" s="250"/>
      <c r="H1242" s="250"/>
      <c r="I1242" s="202"/>
    </row>
    <row r="1243" spans="7:9" ht="15">
      <c r="G1243" s="250"/>
      <c r="H1243" s="250"/>
      <c r="I1243" s="202"/>
    </row>
    <row r="1244" spans="7:9" ht="15">
      <c r="G1244" s="250"/>
      <c r="H1244" s="250"/>
      <c r="I1244" s="202"/>
    </row>
    <row r="1245" spans="7:9" ht="15">
      <c r="G1245" s="250"/>
      <c r="H1245" s="250"/>
      <c r="I1245" s="202"/>
    </row>
    <row r="1246" spans="7:9" ht="15">
      <c r="G1246" s="250"/>
      <c r="H1246" s="250"/>
      <c r="I1246" s="202"/>
    </row>
    <row r="1247" spans="7:9" ht="15">
      <c r="G1247" s="250"/>
      <c r="H1247" s="250"/>
      <c r="I1247" s="202"/>
    </row>
    <row r="1248" spans="7:9" ht="15">
      <c r="G1248" s="250"/>
      <c r="H1248" s="250"/>
      <c r="I1248" s="202"/>
    </row>
    <row r="1249" spans="7:9" ht="15">
      <c r="G1249" s="250"/>
      <c r="H1249" s="250"/>
      <c r="I1249" s="202"/>
    </row>
    <row r="1250" spans="7:9" ht="15">
      <c r="G1250" s="250"/>
      <c r="H1250" s="250"/>
      <c r="I1250" s="202"/>
    </row>
    <row r="1251" spans="7:9" ht="15">
      <c r="G1251" s="250"/>
      <c r="H1251" s="250"/>
      <c r="I1251" s="202"/>
    </row>
    <row r="1252" spans="7:9" ht="15">
      <c r="G1252" s="250"/>
      <c r="H1252" s="250"/>
      <c r="I1252" s="202"/>
    </row>
    <row r="1253" spans="7:9" ht="15">
      <c r="G1253" s="250"/>
      <c r="H1253" s="250"/>
      <c r="I1253" s="202"/>
    </row>
    <row r="1254" spans="7:9" ht="15">
      <c r="G1254" s="250"/>
      <c r="H1254" s="250"/>
      <c r="I1254" s="202"/>
    </row>
    <row r="1255" spans="7:9" ht="15">
      <c r="G1255" s="250"/>
      <c r="H1255" s="250"/>
      <c r="I1255" s="202"/>
    </row>
    <row r="1256" spans="7:9" ht="15">
      <c r="G1256" s="250"/>
      <c r="H1256" s="250"/>
      <c r="I1256" s="202"/>
    </row>
    <row r="1257" spans="7:9" ht="15">
      <c r="G1257" s="250"/>
      <c r="H1257" s="250"/>
      <c r="I1257" s="202"/>
    </row>
    <row r="1258" spans="7:9" ht="15">
      <c r="G1258" s="250"/>
      <c r="H1258" s="250"/>
      <c r="I1258" s="202"/>
    </row>
    <row r="1259" spans="7:9" ht="15">
      <c r="G1259" s="250"/>
      <c r="H1259" s="250"/>
      <c r="I1259" s="202"/>
    </row>
    <row r="1260" spans="7:9" ht="15">
      <c r="G1260" s="250"/>
      <c r="H1260" s="250"/>
      <c r="I1260" s="202"/>
    </row>
    <row r="1261" spans="7:9" ht="15">
      <c r="G1261" s="250"/>
      <c r="H1261" s="250"/>
      <c r="I1261" s="202"/>
    </row>
    <row r="1262" spans="7:9" ht="15">
      <c r="G1262" s="250"/>
      <c r="H1262" s="250"/>
      <c r="I1262" s="202"/>
    </row>
    <row r="1263" spans="7:9" ht="15">
      <c r="G1263" s="250"/>
      <c r="H1263" s="250"/>
      <c r="I1263" s="202"/>
    </row>
    <row r="1264" spans="7:9" ht="15">
      <c r="G1264" s="250"/>
      <c r="H1264" s="250"/>
      <c r="I1264" s="202"/>
    </row>
    <row r="1265" spans="7:9" ht="15">
      <c r="G1265" s="250"/>
      <c r="H1265" s="250"/>
      <c r="I1265" s="202"/>
    </row>
    <row r="1266" spans="7:9" ht="15">
      <c r="G1266" s="250"/>
      <c r="H1266" s="250"/>
      <c r="I1266" s="202"/>
    </row>
    <row r="1267" spans="7:9" ht="15">
      <c r="G1267" s="250"/>
      <c r="H1267" s="250"/>
      <c r="I1267" s="202"/>
    </row>
    <row r="1268" spans="7:9" ht="15">
      <c r="G1268" s="250"/>
      <c r="H1268" s="250"/>
      <c r="I1268" s="202"/>
    </row>
    <row r="1269" spans="7:9" ht="15">
      <c r="G1269" s="250"/>
      <c r="H1269" s="250"/>
      <c r="I1269" s="202"/>
    </row>
    <row r="1270" spans="7:9" ht="15">
      <c r="G1270" s="250"/>
      <c r="H1270" s="250"/>
      <c r="I1270" s="202"/>
    </row>
    <row r="1271" spans="7:9" ht="15">
      <c r="G1271" s="250"/>
      <c r="H1271" s="250"/>
      <c r="I1271" s="202"/>
    </row>
    <row r="1272" spans="7:9" ht="15">
      <c r="G1272" s="250"/>
      <c r="H1272" s="250"/>
      <c r="I1272" s="202"/>
    </row>
    <row r="1273" spans="7:9" ht="15">
      <c r="G1273" s="250"/>
      <c r="H1273" s="250"/>
      <c r="I1273" s="202"/>
    </row>
    <row r="1274" spans="7:9" ht="15">
      <c r="G1274" s="250"/>
      <c r="H1274" s="250"/>
      <c r="I1274" s="202"/>
    </row>
    <row r="1275" spans="7:9" ht="15">
      <c r="G1275" s="250"/>
      <c r="H1275" s="250"/>
      <c r="I1275" s="202"/>
    </row>
    <row r="1276" spans="7:9" ht="15">
      <c r="G1276" s="250"/>
      <c r="H1276" s="250"/>
      <c r="I1276" s="202"/>
    </row>
    <row r="1277" spans="7:9" ht="15">
      <c r="G1277" s="250"/>
      <c r="H1277" s="250"/>
      <c r="I1277" s="202"/>
    </row>
    <row r="1278" spans="7:9" ht="15">
      <c r="G1278" s="250"/>
      <c r="H1278" s="250"/>
      <c r="I1278" s="202"/>
    </row>
    <row r="1279" spans="7:9" ht="15">
      <c r="G1279" s="250"/>
      <c r="H1279" s="250"/>
      <c r="I1279" s="202"/>
    </row>
    <row r="1280" spans="7:9" ht="15">
      <c r="G1280" s="250"/>
      <c r="H1280" s="250"/>
      <c r="I1280" s="202"/>
    </row>
    <row r="1281" spans="7:9" ht="15">
      <c r="G1281" s="250"/>
      <c r="H1281" s="250"/>
      <c r="I1281" s="202"/>
    </row>
    <row r="1282" spans="7:9" ht="15">
      <c r="G1282" s="250"/>
      <c r="H1282" s="250"/>
      <c r="I1282" s="202"/>
    </row>
    <row r="1283" spans="7:9" ht="15">
      <c r="G1283" s="250"/>
      <c r="H1283" s="250"/>
      <c r="I1283" s="202"/>
    </row>
    <row r="1284" spans="7:9" ht="15">
      <c r="G1284" s="250"/>
      <c r="H1284" s="250"/>
      <c r="I1284" s="202"/>
    </row>
    <row r="1285" spans="7:9" ht="15">
      <c r="G1285" s="250"/>
      <c r="H1285" s="250"/>
      <c r="I1285" s="202"/>
    </row>
    <row r="1286" spans="7:9" ht="15">
      <c r="G1286" s="250"/>
      <c r="H1286" s="250"/>
      <c r="I1286" s="202"/>
    </row>
    <row r="1287" spans="7:9" ht="15">
      <c r="G1287" s="250"/>
      <c r="H1287" s="250"/>
      <c r="I1287" s="202"/>
    </row>
    <row r="1288" spans="7:9" ht="15">
      <c r="G1288" s="250"/>
      <c r="H1288" s="250"/>
      <c r="I1288" s="202"/>
    </row>
    <row r="1289" spans="7:9" ht="15">
      <c r="G1289" s="250"/>
      <c r="H1289" s="250"/>
      <c r="I1289" s="202"/>
    </row>
    <row r="1290" spans="7:9" ht="15">
      <c r="G1290" s="250"/>
      <c r="H1290" s="250"/>
      <c r="I1290" s="202"/>
    </row>
    <row r="1291" spans="7:9" ht="15">
      <c r="G1291" s="250"/>
      <c r="H1291" s="250"/>
      <c r="I1291" s="202"/>
    </row>
    <row r="1292" spans="7:9" ht="15">
      <c r="G1292" s="250"/>
      <c r="H1292" s="250"/>
      <c r="I1292" s="202"/>
    </row>
    <row r="1293" spans="7:9" ht="15">
      <c r="G1293" s="250"/>
      <c r="H1293" s="250"/>
      <c r="I1293" s="202"/>
    </row>
    <row r="1294" spans="7:9" ht="15">
      <c r="G1294" s="250"/>
      <c r="H1294" s="250"/>
      <c r="I1294" s="202"/>
    </row>
    <row r="1295" spans="7:9" ht="15">
      <c r="G1295" s="250"/>
      <c r="H1295" s="250"/>
      <c r="I1295" s="202"/>
    </row>
    <row r="1296" spans="7:9" ht="15">
      <c r="G1296" s="250"/>
      <c r="H1296" s="250"/>
      <c r="I1296" s="202"/>
    </row>
    <row r="1297" spans="7:9" ht="15">
      <c r="G1297" s="250"/>
      <c r="H1297" s="250"/>
      <c r="I1297" s="202"/>
    </row>
    <row r="1298" spans="7:9" ht="15">
      <c r="G1298" s="250"/>
      <c r="H1298" s="250"/>
      <c r="I1298" s="202"/>
    </row>
    <row r="1299" spans="7:9" ht="15">
      <c r="G1299" s="250"/>
      <c r="H1299" s="250"/>
      <c r="I1299" s="202"/>
    </row>
    <row r="1300" spans="7:9" ht="15">
      <c r="G1300" s="250"/>
      <c r="H1300" s="250"/>
      <c r="I1300" s="202"/>
    </row>
    <row r="1301" spans="7:9" ht="15">
      <c r="G1301" s="250"/>
      <c r="H1301" s="250"/>
      <c r="I1301" s="202"/>
    </row>
    <row r="1302" spans="7:9" ht="15">
      <c r="G1302" s="250"/>
      <c r="H1302" s="250"/>
      <c r="I1302" s="202"/>
    </row>
    <row r="1303" spans="7:9" ht="15">
      <c r="G1303" s="250"/>
      <c r="H1303" s="250"/>
      <c r="I1303" s="202"/>
    </row>
    <row r="1304" spans="7:9" ht="15">
      <c r="G1304" s="250"/>
      <c r="H1304" s="250"/>
      <c r="I1304" s="202"/>
    </row>
    <row r="1305" spans="7:9" ht="15">
      <c r="G1305" s="250"/>
      <c r="H1305" s="250"/>
      <c r="I1305" s="202"/>
    </row>
    <row r="1306" spans="7:9" ht="15">
      <c r="G1306" s="250"/>
      <c r="H1306" s="250"/>
      <c r="I1306" s="202"/>
    </row>
    <row r="1307" spans="7:9" ht="15">
      <c r="G1307" s="250"/>
      <c r="H1307" s="250"/>
      <c r="I1307" s="202"/>
    </row>
    <row r="1308" spans="7:9" ht="15">
      <c r="G1308" s="250"/>
      <c r="H1308" s="250"/>
      <c r="I1308" s="202"/>
    </row>
    <row r="1309" spans="7:9" ht="15">
      <c r="G1309" s="250"/>
      <c r="H1309" s="250"/>
      <c r="I1309" s="202"/>
    </row>
    <row r="1310" spans="7:9" ht="15">
      <c r="G1310" s="250"/>
      <c r="H1310" s="250"/>
      <c r="I1310" s="202"/>
    </row>
    <row r="1311" spans="7:9" ht="15">
      <c r="G1311" s="250"/>
      <c r="H1311" s="250"/>
      <c r="I1311" s="202"/>
    </row>
    <row r="1312" spans="7:9" ht="15">
      <c r="G1312" s="250"/>
      <c r="H1312" s="250"/>
      <c r="I1312" s="202"/>
    </row>
    <row r="1313" spans="7:9" ht="15">
      <c r="G1313" s="250"/>
      <c r="H1313" s="250"/>
      <c r="I1313" s="202"/>
    </row>
    <row r="1314" spans="7:9" ht="15">
      <c r="G1314" s="250"/>
      <c r="H1314" s="250"/>
      <c r="I1314" s="202"/>
    </row>
    <row r="1315" spans="7:9" ht="15">
      <c r="G1315" s="250"/>
      <c r="H1315" s="250"/>
      <c r="I1315" s="202"/>
    </row>
    <row r="1316" spans="7:9" ht="15">
      <c r="G1316" s="250"/>
      <c r="H1316" s="250"/>
      <c r="I1316" s="202"/>
    </row>
    <row r="1317" spans="7:9" ht="15">
      <c r="G1317" s="250"/>
      <c r="H1317" s="250"/>
      <c r="I1317" s="202"/>
    </row>
    <row r="1318" spans="7:9" ht="15">
      <c r="G1318" s="250"/>
      <c r="H1318" s="250"/>
      <c r="I1318" s="202"/>
    </row>
    <row r="1319" spans="7:9" ht="15">
      <c r="G1319" s="250"/>
      <c r="H1319" s="250"/>
      <c r="I1319" s="202"/>
    </row>
    <row r="1320" spans="7:9" ht="15">
      <c r="G1320" s="250"/>
      <c r="H1320" s="250"/>
      <c r="I1320" s="202"/>
    </row>
    <row r="1321" spans="7:9" ht="15">
      <c r="G1321" s="250"/>
      <c r="H1321" s="250"/>
      <c r="I1321" s="202"/>
    </row>
    <row r="1322" spans="7:9" ht="15">
      <c r="G1322" s="250"/>
      <c r="H1322" s="250"/>
      <c r="I1322" s="202"/>
    </row>
    <row r="1323" spans="7:9" ht="15">
      <c r="G1323" s="250"/>
      <c r="H1323" s="250"/>
      <c r="I1323" s="202"/>
    </row>
    <row r="1324" spans="7:9" ht="15">
      <c r="G1324" s="250"/>
      <c r="H1324" s="250"/>
      <c r="I1324" s="202"/>
    </row>
    <row r="1325" spans="7:9" ht="15">
      <c r="G1325" s="250"/>
      <c r="H1325" s="250"/>
      <c r="I1325" s="202"/>
    </row>
    <row r="1326" spans="7:9" ht="15">
      <c r="G1326" s="250"/>
      <c r="H1326" s="250"/>
      <c r="I1326" s="202"/>
    </row>
    <row r="1327" spans="7:9" ht="15">
      <c r="G1327" s="250"/>
      <c r="H1327" s="250"/>
      <c r="I1327" s="202"/>
    </row>
    <row r="1328" spans="7:9" ht="15">
      <c r="G1328" s="250"/>
      <c r="H1328" s="250"/>
      <c r="I1328" s="202"/>
    </row>
    <row r="1329" spans="7:9" ht="15">
      <c r="G1329" s="250"/>
      <c r="H1329" s="250"/>
      <c r="I1329" s="202"/>
    </row>
    <row r="1330" spans="7:9" ht="15">
      <c r="G1330" s="250"/>
      <c r="H1330" s="250"/>
      <c r="I1330" s="202"/>
    </row>
    <row r="1331" spans="7:9" ht="15">
      <c r="G1331" s="250"/>
      <c r="H1331" s="250"/>
      <c r="I1331" s="202"/>
    </row>
    <row r="1332" spans="7:9" ht="15">
      <c r="G1332" s="250"/>
      <c r="H1332" s="250"/>
      <c r="I1332" s="202"/>
    </row>
    <row r="1333" spans="7:9" ht="15">
      <c r="G1333" s="250"/>
      <c r="H1333" s="250"/>
      <c r="I1333" s="202"/>
    </row>
    <row r="1334" spans="7:9" ht="15">
      <c r="G1334" s="250"/>
      <c r="H1334" s="250"/>
      <c r="I1334" s="202"/>
    </row>
    <row r="1335" spans="7:9" ht="15">
      <c r="G1335" s="250"/>
      <c r="H1335" s="250"/>
      <c r="I1335" s="202"/>
    </row>
    <row r="1336" spans="7:9" ht="15">
      <c r="G1336" s="250"/>
      <c r="H1336" s="250"/>
      <c r="I1336" s="202"/>
    </row>
    <row r="1337" spans="7:9" ht="15">
      <c r="G1337" s="250"/>
      <c r="H1337" s="250"/>
      <c r="I1337" s="202"/>
    </row>
    <row r="1338" spans="7:9" ht="15">
      <c r="G1338" s="250"/>
      <c r="H1338" s="250"/>
      <c r="I1338" s="202"/>
    </row>
    <row r="1339" spans="7:9" ht="15">
      <c r="G1339" s="250"/>
      <c r="H1339" s="250"/>
      <c r="I1339" s="202"/>
    </row>
    <row r="1340" spans="7:9" ht="15">
      <c r="G1340" s="250"/>
      <c r="H1340" s="250"/>
      <c r="I1340" s="202"/>
    </row>
    <row r="1341" spans="7:9" ht="15">
      <c r="G1341" s="250"/>
      <c r="H1341" s="250"/>
      <c r="I1341" s="202"/>
    </row>
    <row r="1342" spans="7:9" ht="15">
      <c r="G1342" s="250"/>
      <c r="H1342" s="250"/>
      <c r="I1342" s="202"/>
    </row>
    <row r="1343" spans="7:9" ht="15">
      <c r="G1343" s="250"/>
      <c r="H1343" s="250"/>
      <c r="I1343" s="202"/>
    </row>
    <row r="1344" spans="7:9" ht="15">
      <c r="G1344" s="250"/>
      <c r="H1344" s="250"/>
      <c r="I1344" s="202"/>
    </row>
    <row r="1345" spans="7:9" ht="15">
      <c r="G1345" s="250"/>
      <c r="H1345" s="250"/>
      <c r="I1345" s="202"/>
    </row>
    <row r="1346" spans="7:9" ht="15">
      <c r="G1346" s="250"/>
      <c r="H1346" s="250"/>
      <c r="I1346" s="202"/>
    </row>
    <row r="1347" spans="7:9" ht="15">
      <c r="G1347" s="250"/>
      <c r="H1347" s="250"/>
      <c r="I1347" s="202"/>
    </row>
    <row r="1348" spans="7:9" ht="15">
      <c r="G1348" s="250"/>
      <c r="H1348" s="250"/>
      <c r="I1348" s="202"/>
    </row>
    <row r="1349" spans="7:9" ht="15">
      <c r="G1349" s="250"/>
      <c r="H1349" s="250"/>
      <c r="I1349" s="202"/>
    </row>
    <row r="1350" spans="7:9" ht="15">
      <c r="G1350" s="250"/>
      <c r="H1350" s="250"/>
      <c r="I1350" s="202"/>
    </row>
    <row r="1351" spans="7:9" ht="15">
      <c r="G1351" s="250"/>
      <c r="H1351" s="250"/>
      <c r="I1351" s="202"/>
    </row>
    <row r="1352" spans="7:9" ht="15">
      <c r="G1352" s="250"/>
      <c r="H1352" s="250"/>
      <c r="I1352" s="202"/>
    </row>
    <row r="1353" spans="7:9" ht="15">
      <c r="G1353" s="250"/>
      <c r="H1353" s="250"/>
      <c r="I1353" s="202"/>
    </row>
    <row r="1354" spans="7:9" ht="15">
      <c r="G1354" s="250"/>
      <c r="H1354" s="250"/>
      <c r="I1354" s="202"/>
    </row>
    <row r="1355" spans="7:9" ht="15">
      <c r="G1355" s="250"/>
      <c r="H1355" s="250"/>
      <c r="I1355" s="202"/>
    </row>
    <row r="1356" spans="7:9" ht="15">
      <c r="G1356" s="250"/>
      <c r="H1356" s="250"/>
      <c r="I1356" s="202"/>
    </row>
    <row r="1357" spans="7:9" ht="15">
      <c r="G1357" s="250"/>
      <c r="H1357" s="250"/>
      <c r="I1357" s="202"/>
    </row>
    <row r="1358" spans="7:9" ht="15">
      <c r="G1358" s="250"/>
      <c r="H1358" s="250"/>
      <c r="I1358" s="202"/>
    </row>
    <row r="1359" spans="7:9" ht="15">
      <c r="G1359" s="250"/>
      <c r="H1359" s="250"/>
      <c r="I1359" s="202"/>
    </row>
    <row r="1360" spans="7:9" ht="15">
      <c r="G1360" s="250"/>
      <c r="H1360" s="250"/>
      <c r="I1360" s="202"/>
    </row>
    <row r="1361" spans="7:9" ht="15">
      <c r="G1361" s="250"/>
      <c r="H1361" s="250"/>
      <c r="I1361" s="202"/>
    </row>
    <row r="1362" spans="7:9" ht="15">
      <c r="G1362" s="250"/>
      <c r="H1362" s="250"/>
      <c r="I1362" s="202"/>
    </row>
    <row r="1363" spans="7:9" ht="15">
      <c r="G1363" s="250"/>
      <c r="H1363" s="250"/>
      <c r="I1363" s="202"/>
    </row>
    <row r="1364" spans="7:9" ht="15">
      <c r="G1364" s="250"/>
      <c r="H1364" s="250"/>
      <c r="I1364" s="202"/>
    </row>
    <row r="1365" spans="7:9" ht="15">
      <c r="G1365" s="250"/>
      <c r="H1365" s="250"/>
      <c r="I1365" s="202"/>
    </row>
    <row r="1366" spans="7:9" ht="15">
      <c r="G1366" s="250"/>
      <c r="H1366" s="250"/>
      <c r="I1366" s="202"/>
    </row>
    <row r="1367" spans="7:9" ht="15">
      <c r="G1367" s="250"/>
      <c r="H1367" s="250"/>
      <c r="I1367" s="202"/>
    </row>
    <row r="1368" spans="7:9" ht="15">
      <c r="G1368" s="250"/>
      <c r="H1368" s="250"/>
      <c r="I1368" s="202"/>
    </row>
    <row r="1369" spans="7:9" ht="15">
      <c r="G1369" s="250"/>
      <c r="H1369" s="250"/>
      <c r="I1369" s="202"/>
    </row>
    <row r="1370" spans="7:9" ht="15">
      <c r="G1370" s="250"/>
      <c r="H1370" s="250"/>
      <c r="I1370" s="202"/>
    </row>
    <row r="1371" spans="7:9" ht="15">
      <c r="G1371" s="250"/>
      <c r="H1371" s="250"/>
      <c r="I1371" s="202"/>
    </row>
    <row r="1372" spans="7:9" ht="15">
      <c r="G1372" s="250"/>
      <c r="H1372" s="250"/>
      <c r="I1372" s="202"/>
    </row>
    <row r="1373" spans="7:9" ht="15">
      <c r="G1373" s="250"/>
      <c r="H1373" s="250"/>
      <c r="I1373" s="202"/>
    </row>
    <row r="1374" spans="7:9" ht="15">
      <c r="G1374" s="250"/>
      <c r="H1374" s="250"/>
      <c r="I1374" s="202"/>
    </row>
    <row r="1375" spans="7:9" ht="15">
      <c r="G1375" s="250"/>
      <c r="H1375" s="250"/>
      <c r="I1375" s="202"/>
    </row>
    <row r="1376" spans="7:9" ht="15">
      <c r="G1376" s="250"/>
      <c r="H1376" s="250"/>
      <c r="I1376" s="202"/>
    </row>
    <row r="1377" spans="7:9" ht="15">
      <c r="G1377" s="250"/>
      <c r="H1377" s="250"/>
      <c r="I1377" s="202"/>
    </row>
    <row r="1378" spans="7:9" ht="15">
      <c r="G1378" s="250"/>
      <c r="H1378" s="250"/>
      <c r="I1378" s="202"/>
    </row>
    <row r="1379" spans="7:9" ht="15">
      <c r="G1379" s="250"/>
      <c r="H1379" s="250"/>
      <c r="I1379" s="202"/>
    </row>
    <row r="1380" spans="7:9" ht="15">
      <c r="G1380" s="250"/>
      <c r="H1380" s="250"/>
      <c r="I1380" s="202"/>
    </row>
    <row r="1381" spans="7:9" ht="15">
      <c r="G1381" s="250"/>
      <c r="H1381" s="250"/>
      <c r="I1381" s="202"/>
    </row>
    <row r="1382" spans="7:9" ht="15">
      <c r="G1382" s="250"/>
      <c r="H1382" s="250"/>
      <c r="I1382" s="202"/>
    </row>
    <row r="1383" spans="7:9" ht="15">
      <c r="G1383" s="250"/>
      <c r="H1383" s="250"/>
      <c r="I1383" s="202"/>
    </row>
    <row r="1384" spans="7:9" ht="15">
      <c r="G1384" s="250"/>
      <c r="H1384" s="250"/>
      <c r="I1384" s="202"/>
    </row>
    <row r="1385" spans="7:9" ht="15">
      <c r="G1385" s="250"/>
      <c r="H1385" s="250"/>
      <c r="I1385" s="202"/>
    </row>
    <row r="1386" spans="7:9" ht="15">
      <c r="G1386" s="250"/>
      <c r="H1386" s="250"/>
      <c r="I1386" s="202"/>
    </row>
    <row r="1387" spans="7:9" ht="15">
      <c r="G1387" s="250"/>
      <c r="H1387" s="250"/>
      <c r="I1387" s="202"/>
    </row>
    <row r="1388" spans="7:9" ht="15">
      <c r="G1388" s="250"/>
      <c r="H1388" s="250"/>
      <c r="I1388" s="202"/>
    </row>
    <row r="1389" spans="7:9" ht="15">
      <c r="G1389" s="250"/>
      <c r="H1389" s="250"/>
      <c r="I1389" s="202"/>
    </row>
    <row r="1390" spans="7:9" ht="15">
      <c r="G1390" s="250"/>
      <c r="H1390" s="250"/>
      <c r="I1390" s="202"/>
    </row>
    <row r="1391" spans="7:9" ht="15">
      <c r="G1391" s="250"/>
      <c r="H1391" s="250"/>
      <c r="I1391" s="202"/>
    </row>
    <row r="1392" spans="7:9" ht="15">
      <c r="G1392" s="250"/>
      <c r="H1392" s="250"/>
      <c r="I1392" s="202"/>
    </row>
    <row r="1393" spans="7:9" ht="15">
      <c r="G1393" s="250"/>
      <c r="H1393" s="250"/>
      <c r="I1393" s="202"/>
    </row>
    <row r="1394" spans="7:9" ht="15">
      <c r="G1394" s="250"/>
      <c r="H1394" s="250"/>
      <c r="I1394" s="202"/>
    </row>
    <row r="1395" spans="7:9" ht="15">
      <c r="G1395" s="250"/>
      <c r="H1395" s="250"/>
      <c r="I1395" s="202"/>
    </row>
    <row r="1396" spans="7:9" ht="15">
      <c r="G1396" s="250"/>
      <c r="H1396" s="250"/>
      <c r="I1396" s="202"/>
    </row>
    <row r="1397" spans="7:9" ht="15">
      <c r="G1397" s="250"/>
      <c r="H1397" s="250"/>
      <c r="I1397" s="202"/>
    </row>
    <row r="1398" spans="7:9" ht="15">
      <c r="G1398" s="250"/>
      <c r="H1398" s="250"/>
      <c r="I1398" s="202"/>
    </row>
    <row r="1399" spans="7:9" ht="15">
      <c r="G1399" s="250"/>
      <c r="H1399" s="250"/>
      <c r="I1399" s="202"/>
    </row>
    <row r="1400" spans="7:9" ht="15">
      <c r="G1400" s="250"/>
      <c r="H1400" s="250"/>
      <c r="I1400" s="202"/>
    </row>
    <row r="1401" spans="7:9" ht="15">
      <c r="G1401" s="250"/>
      <c r="H1401" s="250"/>
      <c r="I1401" s="202"/>
    </row>
    <row r="1402" spans="7:9" ht="15">
      <c r="G1402" s="250"/>
      <c r="H1402" s="250"/>
      <c r="I1402" s="202"/>
    </row>
    <row r="1403" spans="7:9" ht="15">
      <c r="G1403" s="250"/>
      <c r="H1403" s="250"/>
      <c r="I1403" s="202"/>
    </row>
    <row r="1404" spans="7:9" ht="15">
      <c r="G1404" s="250"/>
      <c r="H1404" s="250"/>
      <c r="I1404" s="202"/>
    </row>
    <row r="1405" spans="7:9" ht="15">
      <c r="G1405" s="250"/>
      <c r="H1405" s="250"/>
      <c r="I1405" s="202"/>
    </row>
    <row r="1406" spans="7:9" ht="15">
      <c r="G1406" s="250"/>
      <c r="H1406" s="250"/>
      <c r="I1406" s="202"/>
    </row>
    <row r="1407" spans="7:9" ht="15">
      <c r="G1407" s="250"/>
      <c r="H1407" s="250"/>
      <c r="I1407" s="202"/>
    </row>
    <row r="1408" spans="7:9" ht="15">
      <c r="G1408" s="250"/>
      <c r="H1408" s="250"/>
      <c r="I1408" s="202"/>
    </row>
    <row r="1409" spans="7:9" ht="15">
      <c r="G1409" s="250"/>
      <c r="H1409" s="250"/>
      <c r="I1409" s="202"/>
    </row>
    <row r="1410" spans="7:9" ht="15">
      <c r="G1410" s="250"/>
      <c r="H1410" s="250"/>
      <c r="I1410" s="202"/>
    </row>
    <row r="1411" spans="7:9" ht="15">
      <c r="G1411" s="250"/>
      <c r="H1411" s="250"/>
      <c r="I1411" s="202"/>
    </row>
    <row r="1412" spans="7:9" ht="15">
      <c r="G1412" s="250"/>
      <c r="H1412" s="250"/>
      <c r="I1412" s="202"/>
    </row>
    <row r="1413" spans="7:9" ht="15">
      <c r="G1413" s="250"/>
      <c r="H1413" s="250"/>
      <c r="I1413" s="202"/>
    </row>
    <row r="1414" spans="7:9" ht="15">
      <c r="G1414" s="250"/>
      <c r="H1414" s="250"/>
      <c r="I1414" s="202"/>
    </row>
    <row r="1415" spans="7:9" ht="15">
      <c r="G1415" s="250"/>
      <c r="H1415" s="250"/>
      <c r="I1415" s="202"/>
    </row>
    <row r="1416" spans="7:9" ht="15">
      <c r="G1416" s="250"/>
      <c r="H1416" s="250"/>
      <c r="I1416" s="202"/>
    </row>
    <row r="1417" spans="7:9" ht="15">
      <c r="G1417" s="250"/>
      <c r="H1417" s="250"/>
      <c r="I1417" s="202"/>
    </row>
    <row r="1418" spans="7:9" ht="15">
      <c r="G1418" s="250"/>
      <c r="H1418" s="250"/>
      <c r="I1418" s="202"/>
    </row>
    <row r="1419" spans="7:9" ht="15">
      <c r="G1419" s="250"/>
      <c r="H1419" s="250"/>
      <c r="I1419" s="202"/>
    </row>
    <row r="1420" spans="7:9" ht="15">
      <c r="G1420" s="250"/>
      <c r="H1420" s="250"/>
      <c r="I1420" s="202"/>
    </row>
    <row r="1421" spans="7:9" ht="15">
      <c r="G1421" s="250"/>
      <c r="H1421" s="250"/>
      <c r="I1421" s="202"/>
    </row>
    <row r="1422" spans="7:9" ht="15">
      <c r="G1422" s="250"/>
      <c r="H1422" s="250"/>
      <c r="I1422" s="202"/>
    </row>
    <row r="1423" spans="7:9" ht="15">
      <c r="G1423" s="250"/>
      <c r="H1423" s="250"/>
      <c r="I1423" s="202"/>
    </row>
    <row r="1424" spans="7:9" ht="15">
      <c r="G1424" s="250"/>
      <c r="H1424" s="250"/>
      <c r="I1424" s="202"/>
    </row>
    <row r="1425" spans="7:9" ht="15">
      <c r="G1425" s="250"/>
      <c r="H1425" s="250"/>
      <c r="I1425" s="202"/>
    </row>
    <row r="1426" spans="7:9" ht="15">
      <c r="G1426" s="250"/>
      <c r="H1426" s="250"/>
      <c r="I1426" s="202"/>
    </row>
    <row r="1427" spans="7:9" ht="15">
      <c r="G1427" s="250"/>
      <c r="H1427" s="250"/>
      <c r="I1427" s="202"/>
    </row>
    <row r="1428" spans="7:9" ht="15">
      <c r="G1428" s="250"/>
      <c r="H1428" s="250"/>
      <c r="I1428" s="202"/>
    </row>
    <row r="1429" spans="7:9" ht="15">
      <c r="G1429" s="250"/>
      <c r="H1429" s="250"/>
      <c r="I1429" s="202"/>
    </row>
    <row r="1430" spans="7:9" ht="15">
      <c r="G1430" s="250"/>
      <c r="H1430" s="250"/>
      <c r="I1430" s="202"/>
    </row>
    <row r="1431" spans="7:9" ht="15">
      <c r="G1431" s="250"/>
      <c r="H1431" s="250"/>
      <c r="I1431" s="202"/>
    </row>
    <row r="1432" spans="7:9" ht="15">
      <c r="G1432" s="250"/>
      <c r="H1432" s="250"/>
      <c r="I1432" s="202"/>
    </row>
    <row r="1433" spans="7:9" ht="15">
      <c r="G1433" s="250"/>
      <c r="H1433" s="250"/>
      <c r="I1433" s="202"/>
    </row>
    <row r="1434" spans="7:9" ht="15">
      <c r="G1434" s="250"/>
      <c r="H1434" s="250"/>
      <c r="I1434" s="202"/>
    </row>
    <row r="1435" spans="7:9" ht="15">
      <c r="G1435" s="250"/>
      <c r="H1435" s="250"/>
      <c r="I1435" s="202"/>
    </row>
    <row r="1436" spans="7:9" ht="15">
      <c r="G1436" s="250"/>
      <c r="H1436" s="250"/>
      <c r="I1436" s="202"/>
    </row>
    <row r="1437" spans="7:9" ht="15">
      <c r="G1437" s="250"/>
      <c r="H1437" s="250"/>
      <c r="I1437" s="202"/>
    </row>
    <row r="1438" spans="7:9" ht="15">
      <c r="G1438" s="250"/>
      <c r="H1438" s="250"/>
      <c r="I1438" s="202"/>
    </row>
    <row r="1439" spans="7:9" ht="15">
      <c r="G1439" s="250"/>
      <c r="H1439" s="250"/>
      <c r="I1439" s="202"/>
    </row>
    <row r="1440" spans="7:9" ht="15">
      <c r="G1440" s="250"/>
      <c r="H1440" s="250"/>
      <c r="I1440" s="202"/>
    </row>
    <row r="1441" spans="7:9" ht="15">
      <c r="G1441" s="250"/>
      <c r="H1441" s="250"/>
      <c r="I1441" s="202"/>
    </row>
    <row r="1442" spans="7:9" ht="15">
      <c r="G1442" s="250"/>
      <c r="H1442" s="250"/>
      <c r="I1442" s="202"/>
    </row>
    <row r="1443" spans="7:9" ht="15">
      <c r="G1443" s="250"/>
      <c r="H1443" s="250"/>
      <c r="I1443" s="202"/>
    </row>
    <row r="1444" spans="7:9" ht="15">
      <c r="G1444" s="250"/>
      <c r="H1444" s="250"/>
      <c r="I1444" s="202"/>
    </row>
    <row r="1445" spans="7:9" ht="15">
      <c r="G1445" s="250"/>
      <c r="H1445" s="250"/>
      <c r="I1445" s="202"/>
    </row>
    <row r="1446" spans="7:9" ht="15">
      <c r="G1446" s="250"/>
      <c r="H1446" s="250"/>
      <c r="I1446" s="202"/>
    </row>
    <row r="1447" spans="7:9" ht="15">
      <c r="G1447" s="250"/>
      <c r="H1447" s="250"/>
      <c r="I1447" s="202"/>
    </row>
    <row r="1448" spans="7:9" ht="15">
      <c r="G1448" s="250"/>
      <c r="H1448" s="250"/>
      <c r="I1448" s="202"/>
    </row>
    <row r="1449" spans="7:9" ht="15">
      <c r="G1449" s="250"/>
      <c r="H1449" s="250"/>
      <c r="I1449" s="202"/>
    </row>
    <row r="1450" spans="7:9" ht="15">
      <c r="G1450" s="250"/>
      <c r="H1450" s="250"/>
      <c r="I1450" s="202"/>
    </row>
    <row r="1451" spans="7:9" ht="15">
      <c r="G1451" s="250"/>
      <c r="H1451" s="250"/>
      <c r="I1451" s="202"/>
    </row>
    <row r="1452" spans="7:9" ht="15">
      <c r="G1452" s="250"/>
      <c r="H1452" s="250"/>
      <c r="I1452" s="202"/>
    </row>
    <row r="1453" spans="7:9" ht="15">
      <c r="G1453" s="250"/>
      <c r="H1453" s="250"/>
      <c r="I1453" s="202"/>
    </row>
    <row r="1454" spans="7:9" ht="15">
      <c r="G1454" s="250"/>
      <c r="H1454" s="250"/>
      <c r="I1454" s="202"/>
    </row>
    <row r="1455" spans="7:9" ht="15">
      <c r="G1455" s="250"/>
      <c r="H1455" s="250"/>
      <c r="I1455" s="202"/>
    </row>
    <row r="1456" spans="7:9" ht="15">
      <c r="G1456" s="250"/>
      <c r="H1456" s="250"/>
      <c r="I1456" s="202"/>
    </row>
    <row r="1457" spans="7:9" ht="15">
      <c r="G1457" s="250"/>
      <c r="H1457" s="250"/>
      <c r="I1457" s="202"/>
    </row>
    <row r="1458" spans="7:9" ht="15">
      <c r="G1458" s="250"/>
      <c r="H1458" s="250"/>
      <c r="I1458" s="202"/>
    </row>
    <row r="1459" spans="7:9" ht="15">
      <c r="G1459" s="250"/>
      <c r="H1459" s="250"/>
      <c r="I1459" s="202"/>
    </row>
    <row r="1460" spans="7:9" ht="15">
      <c r="G1460" s="250"/>
      <c r="H1460" s="250"/>
      <c r="I1460" s="202"/>
    </row>
    <row r="1461" spans="7:9" ht="15">
      <c r="G1461" s="250"/>
      <c r="H1461" s="250"/>
      <c r="I1461" s="202"/>
    </row>
    <row r="1462" spans="7:9" ht="15">
      <c r="G1462" s="250"/>
      <c r="H1462" s="250"/>
      <c r="I1462" s="202"/>
    </row>
    <row r="1463" spans="7:9" ht="15">
      <c r="G1463" s="250"/>
      <c r="H1463" s="250"/>
      <c r="I1463" s="202"/>
    </row>
    <row r="1464" spans="7:9" ht="15">
      <c r="G1464" s="250"/>
      <c r="H1464" s="250"/>
      <c r="I1464" s="202"/>
    </row>
    <row r="1465" spans="7:9" ht="15">
      <c r="G1465" s="250"/>
      <c r="H1465" s="250"/>
      <c r="I1465" s="202"/>
    </row>
    <row r="1466" spans="7:9" ht="15">
      <c r="G1466" s="250"/>
      <c r="H1466" s="250"/>
      <c r="I1466" s="202"/>
    </row>
    <row r="1467" spans="7:9" ht="15">
      <c r="G1467" s="250"/>
      <c r="H1467" s="250"/>
      <c r="I1467" s="202"/>
    </row>
    <row r="1468" spans="7:9" ht="15">
      <c r="G1468" s="250"/>
      <c r="H1468" s="250"/>
      <c r="I1468" s="202"/>
    </row>
    <row r="1469" spans="7:9" ht="15">
      <c r="G1469" s="250"/>
      <c r="H1469" s="250"/>
      <c r="I1469" s="202"/>
    </row>
    <row r="1470" spans="7:9" ht="15">
      <c r="G1470" s="250"/>
      <c r="H1470" s="250"/>
      <c r="I1470" s="202"/>
    </row>
    <row r="1471" spans="7:9" ht="15">
      <c r="G1471" s="250"/>
      <c r="H1471" s="250"/>
      <c r="I1471" s="202"/>
    </row>
    <row r="1472" spans="7:9" ht="15">
      <c r="G1472" s="250"/>
      <c r="H1472" s="250"/>
      <c r="I1472" s="202"/>
    </row>
    <row r="1473" spans="7:9" ht="15">
      <c r="G1473" s="250"/>
      <c r="H1473" s="250"/>
      <c r="I1473" s="202"/>
    </row>
    <row r="1474" spans="7:9" ht="15">
      <c r="G1474" s="250"/>
      <c r="H1474" s="250"/>
      <c r="I1474" s="202"/>
    </row>
    <row r="1475" spans="7:9" ht="15">
      <c r="G1475" s="250"/>
      <c r="H1475" s="250"/>
      <c r="I1475" s="202"/>
    </row>
    <row r="1476" spans="7:9" ht="15">
      <c r="G1476" s="250"/>
      <c r="H1476" s="250"/>
      <c r="I1476" s="202"/>
    </row>
    <row r="1477" spans="7:9" ht="15">
      <c r="G1477" s="250"/>
      <c r="H1477" s="250"/>
      <c r="I1477" s="202"/>
    </row>
    <row r="1478" spans="7:9" ht="15">
      <c r="G1478" s="250"/>
      <c r="H1478" s="250"/>
      <c r="I1478" s="202"/>
    </row>
    <row r="1479" spans="7:9" ht="15">
      <c r="G1479" s="250"/>
      <c r="H1479" s="250"/>
      <c r="I1479" s="202"/>
    </row>
    <row r="1480" spans="7:9" ht="15">
      <c r="G1480" s="250"/>
      <c r="H1480" s="250"/>
      <c r="I1480" s="202"/>
    </row>
    <row r="1481" spans="7:9" ht="15">
      <c r="G1481" s="250"/>
      <c r="H1481" s="250"/>
      <c r="I1481" s="202"/>
    </row>
    <row r="1482" spans="7:9" ht="15">
      <c r="G1482" s="250"/>
      <c r="H1482" s="250"/>
      <c r="I1482" s="202"/>
    </row>
    <row r="1483" spans="7:9" ht="15">
      <c r="G1483" s="250"/>
      <c r="H1483" s="250"/>
      <c r="I1483" s="202"/>
    </row>
    <row r="1484" spans="7:9" ht="15">
      <c r="G1484" s="250"/>
      <c r="H1484" s="250"/>
      <c r="I1484" s="202"/>
    </row>
    <row r="1485" spans="7:9" ht="15">
      <c r="G1485" s="250"/>
      <c r="H1485" s="250"/>
      <c r="I1485" s="202"/>
    </row>
    <row r="1486" spans="7:9" ht="15">
      <c r="G1486" s="250"/>
      <c r="H1486" s="250"/>
      <c r="I1486" s="202"/>
    </row>
    <row r="1487" spans="7:9" ht="15">
      <c r="G1487" s="250"/>
      <c r="H1487" s="250"/>
      <c r="I1487" s="202"/>
    </row>
    <row r="1488" spans="7:9" ht="15">
      <c r="G1488" s="250"/>
      <c r="H1488" s="250"/>
      <c r="I1488" s="202"/>
    </row>
    <row r="1489" spans="7:9" ht="15">
      <c r="G1489" s="250"/>
      <c r="H1489" s="250"/>
      <c r="I1489" s="202"/>
    </row>
    <row r="1490" spans="7:9" ht="15">
      <c r="G1490" s="250"/>
      <c r="H1490" s="250"/>
      <c r="I1490" s="202"/>
    </row>
    <row r="1491" spans="7:9" ht="15">
      <c r="G1491" s="250"/>
      <c r="H1491" s="250"/>
      <c r="I1491" s="202"/>
    </row>
    <row r="1492" spans="7:9" ht="15">
      <c r="G1492" s="250"/>
      <c r="H1492" s="250"/>
      <c r="I1492" s="202"/>
    </row>
    <row r="1493" spans="7:9" ht="15">
      <c r="G1493" s="250"/>
      <c r="H1493" s="250"/>
      <c r="I1493" s="202"/>
    </row>
    <row r="1494" spans="7:9" ht="15">
      <c r="G1494" s="250"/>
      <c r="H1494" s="250"/>
      <c r="I1494" s="202"/>
    </row>
    <row r="1495" spans="7:9" ht="15">
      <c r="G1495" s="250"/>
      <c r="H1495" s="250"/>
      <c r="I1495" s="202"/>
    </row>
    <row r="1496" spans="7:9" ht="15">
      <c r="G1496" s="250"/>
      <c r="H1496" s="250"/>
      <c r="I1496" s="202"/>
    </row>
    <row r="1497" spans="7:9" ht="15">
      <c r="G1497" s="250"/>
      <c r="H1497" s="250"/>
      <c r="I1497" s="202"/>
    </row>
    <row r="1498" spans="7:9" ht="15">
      <c r="G1498" s="250"/>
      <c r="H1498" s="250"/>
      <c r="I1498" s="202"/>
    </row>
    <row r="1499" spans="7:9" ht="15">
      <c r="G1499" s="250"/>
      <c r="H1499" s="250"/>
      <c r="I1499" s="202"/>
    </row>
    <row r="1500" spans="7:9" ht="15">
      <c r="G1500" s="250"/>
      <c r="H1500" s="250"/>
      <c r="I1500" s="202"/>
    </row>
    <row r="1501" spans="7:9" ht="15">
      <c r="G1501" s="250"/>
      <c r="H1501" s="250"/>
      <c r="I1501" s="202"/>
    </row>
    <row r="1502" spans="7:9" ht="15">
      <c r="G1502" s="250"/>
      <c r="H1502" s="250"/>
      <c r="I1502" s="202"/>
    </row>
    <row r="1503" spans="7:9" ht="15">
      <c r="G1503" s="250"/>
      <c r="H1503" s="250"/>
      <c r="I1503" s="202"/>
    </row>
    <row r="1504" spans="7:9" ht="15">
      <c r="G1504" s="250"/>
      <c r="H1504" s="250"/>
      <c r="I1504" s="202"/>
    </row>
    <row r="1505" spans="7:9" ht="15">
      <c r="G1505" s="250"/>
      <c r="H1505" s="250"/>
      <c r="I1505" s="202"/>
    </row>
    <row r="1506" spans="7:9" ht="15">
      <c r="G1506" s="250"/>
      <c r="H1506" s="250"/>
      <c r="I1506" s="202"/>
    </row>
    <row r="1507" spans="7:9" ht="15">
      <c r="G1507" s="250"/>
      <c r="H1507" s="250"/>
      <c r="I1507" s="202"/>
    </row>
    <row r="1508" spans="7:9" ht="15">
      <c r="G1508" s="250"/>
      <c r="H1508" s="250"/>
      <c r="I1508" s="202"/>
    </row>
    <row r="1509" spans="7:9" ht="15">
      <c r="G1509" s="250"/>
      <c r="H1509" s="250"/>
      <c r="I1509" s="202"/>
    </row>
    <row r="1510" spans="7:9" ht="15">
      <c r="G1510" s="250"/>
      <c r="H1510" s="250"/>
      <c r="I1510" s="202"/>
    </row>
    <row r="1511" spans="7:9" ht="15">
      <c r="G1511" s="250"/>
      <c r="H1511" s="250"/>
      <c r="I1511" s="202"/>
    </row>
    <row r="1512" spans="7:9" ht="15">
      <c r="G1512" s="250"/>
      <c r="H1512" s="250"/>
      <c r="I1512" s="202"/>
    </row>
    <row r="1513" spans="7:9" ht="15">
      <c r="G1513" s="250"/>
      <c r="H1513" s="250"/>
      <c r="I1513" s="202"/>
    </row>
    <row r="1514" spans="7:9" ht="15">
      <c r="G1514" s="250"/>
      <c r="H1514" s="250"/>
      <c r="I1514" s="202"/>
    </row>
    <row r="1515" spans="7:9" ht="15">
      <c r="G1515" s="250"/>
      <c r="H1515" s="250"/>
      <c r="I1515" s="202"/>
    </row>
    <row r="1516" spans="7:9" ht="15">
      <c r="G1516" s="250"/>
      <c r="H1516" s="250"/>
      <c r="I1516" s="202"/>
    </row>
    <row r="1517" spans="7:9" ht="15">
      <c r="G1517" s="250"/>
      <c r="H1517" s="250"/>
      <c r="I1517" s="202"/>
    </row>
    <row r="1518" spans="7:9" ht="15">
      <c r="G1518" s="250"/>
      <c r="H1518" s="250"/>
      <c r="I1518" s="202"/>
    </row>
    <row r="1519" spans="7:9" ht="15">
      <c r="G1519" s="250"/>
      <c r="H1519" s="250"/>
      <c r="I1519" s="202"/>
    </row>
    <row r="1520" spans="7:9" ht="15">
      <c r="G1520" s="250"/>
      <c r="H1520" s="250"/>
      <c r="I1520" s="202"/>
    </row>
    <row r="1521" spans="7:9" ht="15">
      <c r="G1521" s="250"/>
      <c r="H1521" s="250"/>
      <c r="I1521" s="202"/>
    </row>
    <row r="1522" spans="7:9" ht="15">
      <c r="G1522" s="250"/>
      <c r="H1522" s="250"/>
      <c r="I1522" s="202"/>
    </row>
    <row r="1523" spans="7:9" ht="15">
      <c r="G1523" s="250"/>
      <c r="H1523" s="250"/>
      <c r="I1523" s="202"/>
    </row>
    <row r="1524" spans="7:9" ht="15">
      <c r="G1524" s="250"/>
      <c r="H1524" s="250"/>
      <c r="I1524" s="202"/>
    </row>
    <row r="1525" spans="7:9" ht="15">
      <c r="G1525" s="250"/>
      <c r="H1525" s="250"/>
      <c r="I1525" s="202"/>
    </row>
    <row r="1526" spans="7:9" ht="15">
      <c r="G1526" s="250"/>
      <c r="H1526" s="250"/>
      <c r="I1526" s="202"/>
    </row>
    <row r="1527" spans="7:9" ht="15">
      <c r="G1527" s="250"/>
      <c r="H1527" s="250"/>
      <c r="I1527" s="202"/>
    </row>
    <row r="1528" spans="7:9" ht="15">
      <c r="G1528" s="250"/>
      <c r="H1528" s="250"/>
      <c r="I1528" s="202"/>
    </row>
    <row r="1529" spans="7:9" ht="15">
      <c r="G1529" s="250"/>
      <c r="H1529" s="250"/>
      <c r="I1529" s="202"/>
    </row>
    <row r="1530" spans="7:9" ht="15">
      <c r="G1530" s="250"/>
      <c r="H1530" s="250"/>
      <c r="I1530" s="202"/>
    </row>
    <row r="1531" spans="7:9" ht="15">
      <c r="G1531" s="250"/>
      <c r="H1531" s="250"/>
      <c r="I1531" s="202"/>
    </row>
    <row r="1532" spans="7:9" ht="15">
      <c r="G1532" s="250"/>
      <c r="H1532" s="250"/>
      <c r="I1532" s="202"/>
    </row>
    <row r="1533" spans="7:9" ht="15">
      <c r="G1533" s="250"/>
      <c r="H1533" s="250"/>
      <c r="I1533" s="202"/>
    </row>
    <row r="1534" spans="7:9" ht="15">
      <c r="G1534" s="250"/>
      <c r="H1534" s="250"/>
      <c r="I1534" s="202"/>
    </row>
    <row r="1535" spans="7:9" ht="15">
      <c r="G1535" s="250"/>
      <c r="H1535" s="250"/>
      <c r="I1535" s="202"/>
    </row>
    <row r="1536" spans="7:9" ht="15">
      <c r="G1536" s="250"/>
      <c r="H1536" s="250"/>
      <c r="I1536" s="202"/>
    </row>
    <row r="1537" spans="7:9" ht="15">
      <c r="G1537" s="250"/>
      <c r="H1537" s="250"/>
      <c r="I1537" s="202"/>
    </row>
    <row r="1538" spans="7:9" ht="15">
      <c r="G1538" s="250"/>
      <c r="H1538" s="250"/>
      <c r="I1538" s="202"/>
    </row>
    <row r="1539" spans="7:9" ht="15">
      <c r="G1539" s="250"/>
      <c r="H1539" s="250"/>
      <c r="I1539" s="202"/>
    </row>
    <row r="1540" spans="7:9" ht="15">
      <c r="G1540" s="250"/>
      <c r="H1540" s="250"/>
      <c r="I1540" s="202"/>
    </row>
    <row r="1541" spans="7:9" ht="15">
      <c r="G1541" s="250"/>
      <c r="H1541" s="250"/>
      <c r="I1541" s="202"/>
    </row>
    <row r="1542" spans="7:9" ht="15">
      <c r="G1542" s="250"/>
      <c r="H1542" s="250"/>
      <c r="I1542" s="202"/>
    </row>
    <row r="1543" spans="7:9" ht="15">
      <c r="G1543" s="250"/>
      <c r="H1543" s="250"/>
      <c r="I1543" s="202"/>
    </row>
    <row r="1544" spans="7:9" ht="15">
      <c r="G1544" s="250"/>
      <c r="H1544" s="250"/>
      <c r="I1544" s="202"/>
    </row>
    <row r="1545" spans="7:9" ht="15">
      <c r="G1545" s="250"/>
      <c r="H1545" s="250"/>
      <c r="I1545" s="202"/>
    </row>
    <row r="1546" spans="7:9" ht="15">
      <c r="G1546" s="250"/>
      <c r="H1546" s="250"/>
      <c r="I1546" s="202"/>
    </row>
    <row r="1547" spans="7:9" ht="15">
      <c r="G1547" s="250"/>
      <c r="H1547" s="250"/>
      <c r="I1547" s="202"/>
    </row>
    <row r="1548" spans="7:9" ht="15">
      <c r="G1548" s="250"/>
      <c r="H1548" s="250"/>
      <c r="I1548" s="202"/>
    </row>
    <row r="1549" spans="7:9" ht="15">
      <c r="G1549" s="250"/>
      <c r="H1549" s="250"/>
      <c r="I1549" s="202"/>
    </row>
    <row r="1550" spans="7:9" ht="15">
      <c r="G1550" s="250"/>
      <c r="H1550" s="250"/>
      <c r="I1550" s="202"/>
    </row>
    <row r="1551" spans="7:9" ht="15">
      <c r="G1551" s="250"/>
      <c r="H1551" s="250"/>
      <c r="I1551" s="202"/>
    </row>
    <row r="1552" spans="7:9" ht="15">
      <c r="G1552" s="250"/>
      <c r="H1552" s="250"/>
      <c r="I1552" s="202"/>
    </row>
    <row r="1553" spans="7:9" ht="15">
      <c r="G1553" s="250"/>
      <c r="H1553" s="250"/>
      <c r="I1553" s="202"/>
    </row>
    <row r="1554" spans="7:9" ht="15">
      <c r="G1554" s="250"/>
      <c r="H1554" s="250"/>
      <c r="I1554" s="202"/>
    </row>
    <row r="1555" spans="7:9" ht="15">
      <c r="G1555" s="250"/>
      <c r="H1555" s="250"/>
      <c r="I1555" s="202"/>
    </row>
    <row r="1556" spans="7:9" ht="15">
      <c r="G1556" s="250"/>
      <c r="H1556" s="250"/>
      <c r="I1556" s="202"/>
    </row>
    <row r="1557" spans="7:9" ht="15">
      <c r="G1557" s="250"/>
      <c r="H1557" s="250"/>
      <c r="I1557" s="202"/>
    </row>
    <row r="1558" spans="7:9" ht="15">
      <c r="G1558" s="250"/>
      <c r="H1558" s="250"/>
      <c r="I1558" s="202"/>
    </row>
    <row r="1559" spans="7:9" ht="15">
      <c r="G1559" s="250"/>
      <c r="H1559" s="250"/>
      <c r="I1559" s="202"/>
    </row>
    <row r="1560" spans="7:9" ht="15">
      <c r="G1560" s="250"/>
      <c r="H1560" s="250"/>
      <c r="I1560" s="202"/>
    </row>
    <row r="1561" spans="7:9" ht="15">
      <c r="G1561" s="250"/>
      <c r="H1561" s="250"/>
      <c r="I1561" s="202"/>
    </row>
    <row r="1562" spans="7:9" ht="15">
      <c r="G1562" s="250"/>
      <c r="H1562" s="250"/>
      <c r="I1562" s="202"/>
    </row>
    <row r="1563" spans="7:9" ht="15">
      <c r="G1563" s="250"/>
      <c r="H1563" s="250"/>
      <c r="I1563" s="202"/>
    </row>
    <row r="1564" spans="7:9" ht="15">
      <c r="G1564" s="250"/>
      <c r="H1564" s="250"/>
      <c r="I1564" s="202"/>
    </row>
    <row r="1565" spans="7:9" ht="15">
      <c r="G1565" s="250"/>
      <c r="H1565" s="250"/>
      <c r="I1565" s="202"/>
    </row>
    <row r="1566" spans="7:9" ht="15">
      <c r="G1566" s="250"/>
      <c r="H1566" s="250"/>
      <c r="I1566" s="202"/>
    </row>
    <row r="1567" spans="7:9" ht="15">
      <c r="G1567" s="250"/>
      <c r="H1567" s="250"/>
      <c r="I1567" s="202"/>
    </row>
    <row r="1568" spans="7:9" ht="15">
      <c r="G1568" s="250"/>
      <c r="H1568" s="250"/>
      <c r="I1568" s="202"/>
    </row>
    <row r="1569" spans="7:9" ht="15">
      <c r="G1569" s="250"/>
      <c r="H1569" s="250"/>
      <c r="I1569" s="202"/>
    </row>
    <row r="1570" spans="7:9" ht="15">
      <c r="G1570" s="250"/>
      <c r="H1570" s="250"/>
      <c r="I1570" s="202"/>
    </row>
    <row r="1571" spans="7:9" ht="15">
      <c r="G1571" s="250"/>
      <c r="H1571" s="250"/>
      <c r="I1571" s="202"/>
    </row>
    <row r="1572" spans="7:9" ht="15">
      <c r="G1572" s="250"/>
      <c r="H1572" s="250"/>
      <c r="I1572" s="202"/>
    </row>
    <row r="1573" spans="7:9" ht="15">
      <c r="G1573" s="250"/>
      <c r="H1573" s="250"/>
      <c r="I1573" s="202"/>
    </row>
    <row r="1574" spans="7:9" ht="15">
      <c r="G1574" s="250"/>
      <c r="H1574" s="250"/>
      <c r="I1574" s="202"/>
    </row>
    <row r="1575" spans="7:9" ht="15">
      <c r="G1575" s="250"/>
      <c r="H1575" s="250"/>
      <c r="I1575" s="202"/>
    </row>
    <row r="1576" spans="7:9" ht="15">
      <c r="G1576" s="250"/>
      <c r="H1576" s="250"/>
      <c r="I1576" s="202"/>
    </row>
    <row r="1577" spans="7:9" ht="15">
      <c r="G1577" s="250"/>
      <c r="H1577" s="250"/>
      <c r="I1577" s="202"/>
    </row>
    <row r="1578" spans="7:9" ht="15">
      <c r="G1578" s="250"/>
      <c r="H1578" s="250"/>
      <c r="I1578" s="202"/>
    </row>
    <row r="1579" spans="7:9" ht="15">
      <c r="G1579" s="250"/>
      <c r="H1579" s="250"/>
      <c r="I1579" s="202"/>
    </row>
    <row r="1580" spans="7:9" ht="15">
      <c r="G1580" s="250"/>
      <c r="H1580" s="250"/>
      <c r="I1580" s="202"/>
    </row>
    <row r="1581" spans="7:9" ht="15">
      <c r="G1581" s="250"/>
      <c r="H1581" s="250"/>
      <c r="I1581" s="202"/>
    </row>
    <row r="1582" spans="7:9" ht="15">
      <c r="G1582" s="250"/>
      <c r="H1582" s="250"/>
      <c r="I1582" s="202"/>
    </row>
    <row r="1583" spans="7:9" ht="15">
      <c r="G1583" s="250"/>
      <c r="H1583" s="250"/>
      <c r="I1583" s="202"/>
    </row>
    <row r="1584" spans="7:9" ht="15">
      <c r="G1584" s="250"/>
      <c r="H1584" s="250"/>
      <c r="I1584" s="202"/>
    </row>
    <row r="1585" spans="7:9" ht="15">
      <c r="G1585" s="250"/>
      <c r="H1585" s="250"/>
      <c r="I1585" s="202"/>
    </row>
    <row r="1586" spans="7:9" ht="15">
      <c r="G1586" s="250"/>
      <c r="H1586" s="250"/>
      <c r="I1586" s="202"/>
    </row>
    <row r="1587" spans="7:9" ht="15">
      <c r="G1587" s="250"/>
      <c r="H1587" s="250"/>
      <c r="I1587" s="202"/>
    </row>
    <row r="1588" spans="7:9" ht="15">
      <c r="G1588" s="250"/>
      <c r="H1588" s="250"/>
      <c r="I1588" s="202"/>
    </row>
    <row r="1589" spans="7:9" ht="15">
      <c r="G1589" s="250"/>
      <c r="H1589" s="250"/>
      <c r="I1589" s="202"/>
    </row>
    <row r="1590" spans="7:9" ht="15">
      <c r="G1590" s="250"/>
      <c r="H1590" s="250"/>
      <c r="I1590" s="202"/>
    </row>
    <row r="1591" spans="7:9" ht="15">
      <c r="G1591" s="250"/>
      <c r="H1591" s="250"/>
      <c r="I1591" s="202"/>
    </row>
    <row r="1592" spans="7:9" ht="15">
      <c r="G1592" s="250"/>
      <c r="H1592" s="250"/>
      <c r="I1592" s="202"/>
    </row>
    <row r="1593" spans="7:9" ht="15">
      <c r="G1593" s="250"/>
      <c r="H1593" s="250"/>
      <c r="I1593" s="202"/>
    </row>
    <row r="1594" spans="7:9" ht="15">
      <c r="G1594" s="250"/>
      <c r="H1594" s="250"/>
      <c r="I1594" s="202"/>
    </row>
    <row r="1595" spans="7:9" ht="15">
      <c r="G1595" s="250"/>
      <c r="H1595" s="250"/>
      <c r="I1595" s="202"/>
    </row>
    <row r="1596" spans="7:9" ht="15">
      <c r="G1596" s="250"/>
      <c r="H1596" s="250"/>
      <c r="I1596" s="202"/>
    </row>
    <row r="1597" spans="7:9" ht="15">
      <c r="G1597" s="250"/>
      <c r="H1597" s="250"/>
      <c r="I1597" s="202"/>
    </row>
    <row r="1598" spans="7:9" ht="15">
      <c r="G1598" s="250"/>
      <c r="H1598" s="250"/>
      <c r="I1598" s="202"/>
    </row>
    <row r="1599" spans="7:9" ht="15">
      <c r="G1599" s="250"/>
      <c r="H1599" s="250"/>
      <c r="I1599" s="202"/>
    </row>
    <row r="1600" spans="7:9" ht="15">
      <c r="G1600" s="250"/>
      <c r="H1600" s="250"/>
      <c r="I1600" s="202"/>
    </row>
    <row r="1601" spans="7:9" ht="15">
      <c r="G1601" s="250"/>
      <c r="H1601" s="250"/>
      <c r="I1601" s="202"/>
    </row>
    <row r="1602" spans="7:9" ht="15">
      <c r="G1602" s="250"/>
      <c r="H1602" s="250"/>
      <c r="I1602" s="202"/>
    </row>
    <row r="1603" spans="7:9" ht="15">
      <c r="G1603" s="250"/>
      <c r="H1603" s="250"/>
      <c r="I1603" s="202"/>
    </row>
    <row r="1604" spans="7:9" ht="15">
      <c r="G1604" s="250"/>
      <c r="H1604" s="250"/>
      <c r="I1604" s="202"/>
    </row>
    <row r="1605" spans="7:9" ht="15">
      <c r="G1605" s="250"/>
      <c r="H1605" s="250"/>
      <c r="I1605" s="202"/>
    </row>
    <row r="1606" spans="7:9" ht="15">
      <c r="G1606" s="250"/>
      <c r="H1606" s="250"/>
      <c r="I1606" s="202"/>
    </row>
    <row r="1607" spans="7:9" ht="15">
      <c r="G1607" s="250"/>
      <c r="H1607" s="250"/>
      <c r="I1607" s="202"/>
    </row>
    <row r="1608" spans="7:9" ht="15">
      <c r="G1608" s="250"/>
      <c r="H1608" s="250"/>
      <c r="I1608" s="202"/>
    </row>
    <row r="1609" spans="7:9" ht="15">
      <c r="G1609" s="250"/>
      <c r="H1609" s="250"/>
      <c r="I1609" s="202"/>
    </row>
    <row r="1610" spans="7:9" ht="15">
      <c r="G1610" s="250"/>
      <c r="H1610" s="250"/>
      <c r="I1610" s="202"/>
    </row>
    <row r="1611" spans="7:9" ht="15">
      <c r="G1611" s="250"/>
      <c r="H1611" s="250"/>
      <c r="I1611" s="202"/>
    </row>
    <row r="1612" spans="7:9" ht="15">
      <c r="G1612" s="250"/>
      <c r="H1612" s="250"/>
      <c r="I1612" s="202"/>
    </row>
    <row r="1613" spans="7:9" ht="15">
      <c r="G1613" s="250"/>
      <c r="H1613" s="250"/>
      <c r="I1613" s="202"/>
    </row>
    <row r="1614" spans="7:9" ht="15">
      <c r="G1614" s="250"/>
      <c r="H1614" s="250"/>
      <c r="I1614" s="202"/>
    </row>
    <row r="1615" spans="7:9" ht="15">
      <c r="G1615" s="250"/>
      <c r="H1615" s="250"/>
      <c r="I1615" s="202"/>
    </row>
    <row r="1616" spans="7:9" ht="15">
      <c r="G1616" s="250"/>
      <c r="H1616" s="250"/>
      <c r="I1616" s="202"/>
    </row>
    <row r="1617" spans="7:9" ht="15">
      <c r="G1617" s="250"/>
      <c r="H1617" s="250"/>
      <c r="I1617" s="202"/>
    </row>
    <row r="1618" spans="7:9" ht="15">
      <c r="G1618" s="250"/>
      <c r="H1618" s="250"/>
      <c r="I1618" s="202"/>
    </row>
    <row r="1619" spans="7:9" ht="15">
      <c r="G1619" s="250"/>
      <c r="H1619" s="250"/>
      <c r="I1619" s="202"/>
    </row>
    <row r="1620" spans="7:9" ht="15">
      <c r="G1620" s="250"/>
      <c r="H1620" s="250"/>
      <c r="I1620" s="202"/>
    </row>
    <row r="1621" spans="7:9" ht="15">
      <c r="G1621" s="250"/>
      <c r="H1621" s="250"/>
      <c r="I1621" s="202"/>
    </row>
    <row r="1622" spans="7:9" ht="15">
      <c r="G1622" s="250"/>
      <c r="H1622" s="250"/>
      <c r="I1622" s="202"/>
    </row>
    <row r="1623" spans="7:9" ht="15">
      <c r="G1623" s="250"/>
      <c r="H1623" s="250"/>
      <c r="I1623" s="202"/>
    </row>
    <row r="1624" spans="7:9" ht="15">
      <c r="G1624" s="250"/>
      <c r="H1624" s="250"/>
      <c r="I1624" s="202"/>
    </row>
    <row r="1625" spans="7:9" ht="15">
      <c r="G1625" s="250"/>
      <c r="H1625" s="250"/>
      <c r="I1625" s="202"/>
    </row>
    <row r="1626" spans="7:9" ht="15">
      <c r="G1626" s="250"/>
      <c r="H1626" s="250"/>
      <c r="I1626" s="202"/>
    </row>
    <row r="1627" spans="7:9" ht="15">
      <c r="G1627" s="250"/>
      <c r="H1627" s="250"/>
      <c r="I1627" s="202"/>
    </row>
    <row r="1628" spans="7:9" ht="15">
      <c r="G1628" s="250"/>
      <c r="H1628" s="250"/>
      <c r="I1628" s="202"/>
    </row>
    <row r="1629" spans="7:9" ht="15">
      <c r="G1629" s="250"/>
      <c r="H1629" s="250"/>
      <c r="I1629" s="202"/>
    </row>
    <row r="1630" spans="7:9" ht="15">
      <c r="G1630" s="250"/>
      <c r="H1630" s="250"/>
      <c r="I1630" s="202"/>
    </row>
    <row r="1631" spans="7:9" ht="15">
      <c r="G1631" s="250"/>
      <c r="H1631" s="250"/>
      <c r="I1631" s="202"/>
    </row>
    <row r="1632" spans="7:9" ht="15">
      <c r="G1632" s="250"/>
      <c r="H1632" s="250"/>
      <c r="I1632" s="202"/>
    </row>
    <row r="1633" spans="7:9" ht="15">
      <c r="G1633" s="250"/>
      <c r="H1633" s="250"/>
      <c r="I1633" s="202"/>
    </row>
    <row r="1634" spans="7:9" ht="15">
      <c r="G1634" s="250"/>
      <c r="H1634" s="250"/>
      <c r="I1634" s="202"/>
    </row>
    <row r="1635" spans="7:9" ht="15">
      <c r="G1635" s="250"/>
      <c r="H1635" s="250"/>
      <c r="I1635" s="202"/>
    </row>
    <row r="1636" spans="7:9" ht="15">
      <c r="G1636" s="250"/>
      <c r="H1636" s="250"/>
      <c r="I1636" s="202"/>
    </row>
    <row r="1637" spans="7:9" ht="15">
      <c r="G1637" s="250"/>
      <c r="H1637" s="250"/>
      <c r="I1637" s="202"/>
    </row>
    <row r="1638" spans="7:9" ht="15">
      <c r="G1638" s="250"/>
      <c r="H1638" s="250"/>
      <c r="I1638" s="202"/>
    </row>
    <row r="1639" spans="7:9" ht="15">
      <c r="G1639" s="250"/>
      <c r="H1639" s="250"/>
      <c r="I1639" s="202"/>
    </row>
    <row r="1640" spans="7:9" ht="15">
      <c r="G1640" s="250"/>
      <c r="H1640" s="250"/>
      <c r="I1640" s="202"/>
    </row>
    <row r="1641" spans="7:9" ht="15">
      <c r="G1641" s="250"/>
      <c r="H1641" s="250"/>
      <c r="I1641" s="202"/>
    </row>
    <row r="1642" spans="7:9" ht="15">
      <c r="G1642" s="250"/>
      <c r="H1642" s="250"/>
      <c r="I1642" s="202"/>
    </row>
    <row r="1643" spans="7:9" ht="15">
      <c r="G1643" s="250"/>
      <c r="H1643" s="250"/>
      <c r="I1643" s="202"/>
    </row>
    <row r="1644" spans="7:9" ht="15">
      <c r="G1644" s="250"/>
      <c r="H1644" s="250"/>
      <c r="I1644" s="202"/>
    </row>
    <row r="1645" spans="7:9" ht="15">
      <c r="G1645" s="250"/>
      <c r="H1645" s="250"/>
      <c r="I1645" s="202"/>
    </row>
    <row r="1646" spans="7:9" ht="15">
      <c r="G1646" s="250"/>
      <c r="H1646" s="250"/>
      <c r="I1646" s="202"/>
    </row>
    <row r="1647" spans="7:9" ht="15">
      <c r="G1647" s="250"/>
      <c r="H1647" s="250"/>
      <c r="I1647" s="202"/>
    </row>
    <row r="1648" spans="7:9" ht="15">
      <c r="G1648" s="250"/>
      <c r="H1648" s="250"/>
      <c r="I1648" s="202"/>
    </row>
    <row r="1649" spans="7:9" ht="15">
      <c r="G1649" s="250"/>
      <c r="H1649" s="250"/>
      <c r="I1649" s="202"/>
    </row>
    <row r="1650" spans="7:9" ht="15">
      <c r="G1650" s="250"/>
      <c r="H1650" s="250"/>
      <c r="I1650" s="202"/>
    </row>
    <row r="1651" spans="7:9" ht="15">
      <c r="G1651" s="250"/>
      <c r="H1651" s="250"/>
      <c r="I1651" s="202"/>
    </row>
    <row r="1652" spans="7:9" ht="15">
      <c r="G1652" s="250"/>
      <c r="H1652" s="250"/>
      <c r="I1652" s="202"/>
    </row>
    <row r="1653" spans="7:9" ht="15">
      <c r="G1653" s="250"/>
      <c r="H1653" s="250"/>
      <c r="I1653" s="202"/>
    </row>
    <row r="1654" spans="7:9" ht="15">
      <c r="G1654" s="250"/>
      <c r="H1654" s="250"/>
      <c r="I1654" s="202"/>
    </row>
    <row r="1655" spans="7:9" ht="15">
      <c r="G1655" s="250"/>
      <c r="H1655" s="250"/>
      <c r="I1655" s="202"/>
    </row>
    <row r="1656" spans="7:9" ht="15">
      <c r="G1656" s="250"/>
      <c r="H1656" s="250"/>
      <c r="I1656" s="202"/>
    </row>
    <row r="1657" spans="7:9" ht="15">
      <c r="G1657" s="250"/>
      <c r="H1657" s="250"/>
      <c r="I1657" s="202"/>
    </row>
    <row r="1658" spans="7:9" ht="15">
      <c r="G1658" s="250"/>
      <c r="H1658" s="250"/>
      <c r="I1658" s="202"/>
    </row>
    <row r="1659" spans="7:9" ht="15">
      <c r="G1659" s="250"/>
      <c r="H1659" s="250"/>
      <c r="I1659" s="202"/>
    </row>
    <row r="1660" spans="7:9" ht="15">
      <c r="G1660" s="250"/>
      <c r="H1660" s="250"/>
      <c r="I1660" s="202"/>
    </row>
    <row r="1661" spans="7:9" ht="15">
      <c r="G1661" s="250"/>
      <c r="H1661" s="250"/>
      <c r="I1661" s="202"/>
    </row>
    <row r="1662" spans="7:9" ht="15">
      <c r="G1662" s="250"/>
      <c r="H1662" s="250"/>
      <c r="I1662" s="202"/>
    </row>
    <row r="1663" spans="7:9" ht="15">
      <c r="G1663" s="250"/>
      <c r="H1663" s="250"/>
      <c r="I1663" s="202"/>
    </row>
    <row r="1664" spans="7:9" ht="15">
      <c r="G1664" s="250"/>
      <c r="H1664" s="250"/>
      <c r="I1664" s="202"/>
    </row>
    <row r="1665" spans="7:9" ht="15">
      <c r="G1665" s="250"/>
      <c r="H1665" s="250"/>
      <c r="I1665" s="202"/>
    </row>
    <row r="1666" spans="7:9" ht="15">
      <c r="G1666" s="250"/>
      <c r="H1666" s="250"/>
      <c r="I1666" s="202"/>
    </row>
    <row r="1667" spans="7:9" ht="15">
      <c r="G1667" s="250"/>
      <c r="H1667" s="250"/>
      <c r="I1667" s="202"/>
    </row>
    <row r="1668" spans="7:9" ht="15">
      <c r="G1668" s="250"/>
      <c r="H1668" s="250"/>
      <c r="I1668" s="202"/>
    </row>
    <row r="1669" spans="7:9" ht="15">
      <c r="G1669" s="250"/>
      <c r="H1669" s="250"/>
      <c r="I1669" s="202"/>
    </row>
    <row r="1670" spans="7:9" ht="15">
      <c r="G1670" s="250"/>
      <c r="H1670" s="250"/>
      <c r="I1670" s="202"/>
    </row>
    <row r="1671" spans="7:9" ht="15">
      <c r="G1671" s="250"/>
      <c r="H1671" s="250"/>
      <c r="I1671" s="202"/>
    </row>
    <row r="1672" spans="7:9" ht="15">
      <c r="G1672" s="250"/>
      <c r="H1672" s="250"/>
      <c r="I1672" s="202"/>
    </row>
    <row r="1673" spans="7:9" ht="15">
      <c r="G1673" s="250"/>
      <c r="H1673" s="250"/>
      <c r="I1673" s="202"/>
    </row>
    <row r="1674" spans="7:9" ht="15">
      <c r="G1674" s="250"/>
      <c r="H1674" s="250"/>
      <c r="I1674" s="202"/>
    </row>
    <row r="1675" spans="7:9" ht="15">
      <c r="G1675" s="250"/>
      <c r="H1675" s="250"/>
      <c r="I1675" s="202"/>
    </row>
    <row r="1676" spans="7:9" ht="15">
      <c r="G1676" s="250"/>
      <c r="H1676" s="250"/>
      <c r="I1676" s="202"/>
    </row>
    <row r="1677" spans="7:9" ht="15">
      <c r="G1677" s="250"/>
      <c r="H1677" s="250"/>
      <c r="I1677" s="202"/>
    </row>
    <row r="1678" spans="7:9" ht="15">
      <c r="G1678" s="250"/>
      <c r="H1678" s="250"/>
      <c r="I1678" s="202"/>
    </row>
    <row r="1679" spans="7:9" ht="15">
      <c r="G1679" s="250"/>
      <c r="H1679" s="250"/>
      <c r="I1679" s="202"/>
    </row>
    <row r="1680" spans="7:9" ht="15">
      <c r="G1680" s="250"/>
      <c r="H1680" s="250"/>
      <c r="I1680" s="202"/>
    </row>
    <row r="1681" spans="7:9" ht="15">
      <c r="G1681" s="250"/>
      <c r="H1681" s="250"/>
      <c r="I1681" s="202"/>
    </row>
    <row r="1682" spans="7:9" ht="15">
      <c r="G1682" s="250"/>
      <c r="H1682" s="250"/>
      <c r="I1682" s="202"/>
    </row>
    <row r="1683" spans="7:9" ht="15">
      <c r="G1683" s="250"/>
      <c r="H1683" s="250"/>
      <c r="I1683" s="202"/>
    </row>
    <row r="1684" spans="7:9" ht="15">
      <c r="G1684" s="250"/>
      <c r="H1684" s="250"/>
      <c r="I1684" s="202"/>
    </row>
    <row r="1685" spans="7:9" ht="15">
      <c r="G1685" s="250"/>
      <c r="H1685" s="250"/>
      <c r="I1685" s="202"/>
    </row>
    <row r="1686" spans="7:9" ht="15">
      <c r="G1686" s="250"/>
      <c r="H1686" s="250"/>
      <c r="I1686" s="202"/>
    </row>
    <row r="1687" spans="7:9" ht="15">
      <c r="G1687" s="250"/>
      <c r="H1687" s="250"/>
      <c r="I1687" s="202"/>
    </row>
    <row r="1688" spans="7:9" ht="15">
      <c r="G1688" s="250"/>
      <c r="H1688" s="250"/>
      <c r="I1688" s="202"/>
    </row>
    <row r="1689" spans="7:9" ht="15">
      <c r="G1689" s="250"/>
      <c r="H1689" s="250"/>
      <c r="I1689" s="202"/>
    </row>
    <row r="1690" spans="7:9" ht="15">
      <c r="G1690" s="250"/>
      <c r="H1690" s="250"/>
      <c r="I1690" s="202"/>
    </row>
    <row r="1691" spans="7:9" ht="15">
      <c r="G1691" s="250"/>
      <c r="H1691" s="250"/>
      <c r="I1691" s="202"/>
    </row>
    <row r="1692" spans="7:9" ht="15">
      <c r="G1692" s="250"/>
      <c r="H1692" s="250"/>
      <c r="I1692" s="202"/>
    </row>
    <row r="1693" spans="7:9" ht="15">
      <c r="G1693" s="250"/>
      <c r="H1693" s="250"/>
      <c r="I1693" s="202"/>
    </row>
    <row r="1694" spans="7:9" ht="15">
      <c r="G1694" s="250"/>
      <c r="H1694" s="250"/>
      <c r="I1694" s="202"/>
    </row>
    <row r="1695" spans="7:9" ht="15">
      <c r="G1695" s="250"/>
      <c r="H1695" s="250"/>
      <c r="I1695" s="202"/>
    </row>
    <row r="1696" spans="7:9" ht="15">
      <c r="G1696" s="250"/>
      <c r="H1696" s="250"/>
      <c r="I1696" s="202"/>
    </row>
    <row r="1697" spans="7:9" ht="15">
      <c r="G1697" s="250"/>
      <c r="H1697" s="250"/>
      <c r="I1697" s="202"/>
    </row>
    <row r="1698" spans="7:9" ht="15">
      <c r="G1698" s="250"/>
      <c r="H1698" s="250"/>
      <c r="I1698" s="202"/>
    </row>
    <row r="1699" spans="7:9" ht="15">
      <c r="G1699" s="250"/>
      <c r="H1699" s="250"/>
      <c r="I1699" s="202"/>
    </row>
    <row r="1700" spans="7:9" ht="15">
      <c r="G1700" s="250"/>
      <c r="H1700" s="250"/>
      <c r="I1700" s="202"/>
    </row>
    <row r="1701" spans="7:9" ht="15">
      <c r="G1701" s="250"/>
      <c r="H1701" s="250"/>
      <c r="I1701" s="202"/>
    </row>
    <row r="1702" spans="7:9" ht="15">
      <c r="G1702" s="250"/>
      <c r="H1702" s="250"/>
      <c r="I1702" s="202"/>
    </row>
    <row r="1703" spans="7:9" ht="15">
      <c r="G1703" s="250"/>
      <c r="H1703" s="250"/>
      <c r="I1703" s="202"/>
    </row>
    <row r="1704" spans="7:9" ht="15">
      <c r="G1704" s="250"/>
      <c r="H1704" s="250"/>
      <c r="I1704" s="202"/>
    </row>
    <row r="1705" spans="7:9" ht="15">
      <c r="G1705" s="250"/>
      <c r="H1705" s="250"/>
      <c r="I1705" s="202"/>
    </row>
    <row r="1706" spans="7:9" ht="15">
      <c r="G1706" s="250"/>
      <c r="H1706" s="250"/>
      <c r="I1706" s="202"/>
    </row>
    <row r="1707" spans="7:9" ht="15">
      <c r="G1707" s="250"/>
      <c r="H1707" s="250"/>
      <c r="I1707" s="202"/>
    </row>
    <row r="1708" spans="7:9" ht="15">
      <c r="G1708" s="250"/>
      <c r="H1708" s="250"/>
      <c r="I1708" s="202"/>
    </row>
    <row r="1709" spans="7:9" ht="15">
      <c r="G1709" s="250"/>
      <c r="H1709" s="250"/>
      <c r="I1709" s="202"/>
    </row>
    <row r="1710" spans="7:9" ht="15">
      <c r="G1710" s="250"/>
      <c r="H1710" s="250"/>
      <c r="I1710" s="202"/>
    </row>
    <row r="1711" spans="7:9" ht="15">
      <c r="G1711" s="250"/>
      <c r="H1711" s="250"/>
      <c r="I1711" s="202"/>
    </row>
    <row r="1712" spans="7:9" ht="15">
      <c r="G1712" s="250"/>
      <c r="H1712" s="250"/>
      <c r="I1712" s="202"/>
    </row>
    <row r="1713" spans="7:9" ht="15">
      <c r="G1713" s="250"/>
      <c r="H1713" s="250"/>
      <c r="I1713" s="202"/>
    </row>
    <row r="1714" spans="7:9" ht="15">
      <c r="G1714" s="250"/>
      <c r="H1714" s="250"/>
      <c r="I1714" s="202"/>
    </row>
    <row r="1715" spans="7:9" ht="15">
      <c r="G1715" s="250"/>
      <c r="H1715" s="250"/>
      <c r="I1715" s="202"/>
    </row>
    <row r="1716" spans="7:9" ht="15">
      <c r="G1716" s="250"/>
      <c r="H1716" s="250"/>
      <c r="I1716" s="202"/>
    </row>
    <row r="1717" spans="7:9" ht="15">
      <c r="G1717" s="250"/>
      <c r="H1717" s="250"/>
      <c r="I1717" s="202"/>
    </row>
    <row r="1718" spans="7:9" ht="15">
      <c r="G1718" s="250"/>
      <c r="H1718" s="250"/>
      <c r="I1718" s="202"/>
    </row>
    <row r="1719" spans="7:9" ht="15">
      <c r="G1719" s="250"/>
      <c r="H1719" s="250"/>
      <c r="I1719" s="202"/>
    </row>
    <row r="1720" spans="7:9" ht="15">
      <c r="G1720" s="250"/>
      <c r="H1720" s="250"/>
      <c r="I1720" s="202"/>
    </row>
    <row r="1721" spans="7:9" ht="15">
      <c r="G1721" s="250"/>
      <c r="H1721" s="250"/>
      <c r="I1721" s="202"/>
    </row>
    <row r="1722" spans="7:9" ht="15">
      <c r="G1722" s="250"/>
      <c r="H1722" s="250"/>
      <c r="I1722" s="202"/>
    </row>
    <row r="1723" spans="7:9" ht="15">
      <c r="G1723" s="250"/>
      <c r="H1723" s="250"/>
      <c r="I1723" s="202"/>
    </row>
    <row r="1724" spans="7:9" ht="15">
      <c r="G1724" s="250"/>
      <c r="H1724" s="250"/>
      <c r="I1724" s="202"/>
    </row>
    <row r="1725" spans="7:9" ht="15">
      <c r="G1725" s="250"/>
      <c r="H1725" s="250"/>
      <c r="I1725" s="202"/>
    </row>
    <row r="1726" spans="7:9" ht="15">
      <c r="G1726" s="250"/>
      <c r="H1726" s="250"/>
      <c r="I1726" s="202"/>
    </row>
    <row r="1727" spans="7:9" ht="15">
      <c r="G1727" s="250"/>
      <c r="H1727" s="250"/>
      <c r="I1727" s="202"/>
    </row>
    <row r="1728" spans="7:9" ht="15">
      <c r="G1728" s="250"/>
      <c r="H1728" s="250"/>
      <c r="I1728" s="202"/>
    </row>
    <row r="1729" spans="7:9" ht="15">
      <c r="G1729" s="250"/>
      <c r="H1729" s="250"/>
      <c r="I1729" s="202"/>
    </row>
    <row r="1730" spans="7:9" ht="15">
      <c r="G1730" s="250"/>
      <c r="H1730" s="250"/>
      <c r="I1730" s="202"/>
    </row>
    <row r="1731" spans="7:9" ht="15">
      <c r="G1731" s="250"/>
      <c r="H1731" s="250"/>
      <c r="I1731" s="202"/>
    </row>
    <row r="1732" spans="7:9" ht="15">
      <c r="G1732" s="250"/>
      <c r="H1732" s="250"/>
      <c r="I1732" s="202"/>
    </row>
    <row r="1733" spans="7:9" ht="15">
      <c r="G1733" s="250"/>
      <c r="H1733" s="250"/>
      <c r="I1733" s="202"/>
    </row>
    <row r="1734" spans="7:9" ht="15">
      <c r="G1734" s="250"/>
      <c r="H1734" s="250"/>
      <c r="I1734" s="202"/>
    </row>
    <row r="1735" spans="7:9" ht="15">
      <c r="G1735" s="250"/>
      <c r="H1735" s="250"/>
      <c r="I1735" s="202"/>
    </row>
    <row r="1736" spans="7:9" ht="15">
      <c r="G1736" s="250"/>
      <c r="H1736" s="250"/>
      <c r="I1736" s="202"/>
    </row>
    <row r="1737" spans="7:9" ht="15">
      <c r="G1737" s="250"/>
      <c r="H1737" s="250"/>
      <c r="I1737" s="202"/>
    </row>
    <row r="1738" spans="7:9" ht="15">
      <c r="G1738" s="250"/>
      <c r="H1738" s="250"/>
      <c r="I1738" s="202"/>
    </row>
    <row r="1739" spans="7:9" ht="15">
      <c r="G1739" s="250"/>
      <c r="H1739" s="250"/>
      <c r="I1739" s="202"/>
    </row>
    <row r="1740" spans="7:9" ht="15">
      <c r="G1740" s="250"/>
      <c r="H1740" s="250"/>
      <c r="I1740" s="202"/>
    </row>
    <row r="1741" spans="7:9" ht="15">
      <c r="G1741" s="250"/>
      <c r="H1741" s="250"/>
      <c r="I1741" s="202"/>
    </row>
    <row r="1742" spans="7:9" ht="15">
      <c r="G1742" s="250"/>
      <c r="H1742" s="250"/>
      <c r="I1742" s="202"/>
    </row>
    <row r="1743" spans="7:9" ht="15">
      <c r="G1743" s="250"/>
      <c r="H1743" s="250"/>
      <c r="I1743" s="202"/>
    </row>
    <row r="1744" spans="7:9" ht="15">
      <c r="G1744" s="250"/>
      <c r="H1744" s="250"/>
      <c r="I1744" s="202"/>
    </row>
    <row r="1745" spans="7:9" ht="15">
      <c r="G1745" s="250"/>
      <c r="H1745" s="250"/>
      <c r="I1745" s="202"/>
    </row>
    <row r="1746" spans="7:9" ht="15">
      <c r="G1746" s="250"/>
      <c r="H1746" s="250"/>
      <c r="I1746" s="202"/>
    </row>
    <row r="1747" spans="7:9" ht="15">
      <c r="G1747" s="250"/>
      <c r="H1747" s="250"/>
      <c r="I1747" s="202"/>
    </row>
    <row r="1748" spans="7:9" ht="15">
      <c r="G1748" s="250"/>
      <c r="H1748" s="250"/>
      <c r="I1748" s="202"/>
    </row>
    <row r="1749" spans="7:9" ht="15">
      <c r="G1749" s="250"/>
      <c r="H1749" s="250"/>
      <c r="I1749" s="202"/>
    </row>
    <row r="1750" spans="7:9" ht="15">
      <c r="G1750" s="250"/>
      <c r="H1750" s="250"/>
      <c r="I1750" s="202"/>
    </row>
    <row r="1751" spans="7:9" ht="15">
      <c r="G1751" s="250"/>
      <c r="H1751" s="250"/>
      <c r="I1751" s="202"/>
    </row>
    <row r="1752" spans="7:9" ht="15">
      <c r="G1752" s="250"/>
      <c r="H1752" s="250"/>
      <c r="I1752" s="202"/>
    </row>
    <row r="1753" spans="7:9" ht="15">
      <c r="G1753" s="250"/>
      <c r="H1753" s="250"/>
      <c r="I1753" s="202"/>
    </row>
    <row r="1754" spans="7:9" ht="15">
      <c r="G1754" s="250"/>
      <c r="H1754" s="250"/>
      <c r="I1754" s="202"/>
    </row>
    <row r="1755" spans="7:9" ht="15">
      <c r="G1755" s="250"/>
      <c r="H1755" s="250"/>
      <c r="I1755" s="202"/>
    </row>
    <row r="1756" spans="7:9" ht="15">
      <c r="G1756" s="250"/>
      <c r="H1756" s="250"/>
      <c r="I1756" s="202"/>
    </row>
    <row r="1757" spans="7:9" ht="15">
      <c r="G1757" s="250"/>
      <c r="H1757" s="250"/>
      <c r="I1757" s="202"/>
    </row>
    <row r="1758" spans="7:9" ht="15">
      <c r="G1758" s="250"/>
      <c r="H1758" s="250"/>
      <c r="I1758" s="202"/>
    </row>
    <row r="1759" spans="7:9" ht="15">
      <c r="G1759" s="250"/>
      <c r="H1759" s="250"/>
      <c r="I1759" s="202"/>
    </row>
    <row r="1760" spans="7:9" ht="15">
      <c r="G1760" s="250"/>
      <c r="H1760" s="250"/>
      <c r="I1760" s="202"/>
    </row>
    <row r="1761" spans="7:9" ht="15">
      <c r="G1761" s="250"/>
      <c r="H1761" s="250"/>
      <c r="I1761" s="202"/>
    </row>
    <row r="1762" spans="7:9" ht="15">
      <c r="G1762" s="250"/>
      <c r="H1762" s="250"/>
      <c r="I1762" s="202"/>
    </row>
    <row r="1763" spans="7:9" ht="15">
      <c r="G1763" s="250"/>
      <c r="H1763" s="250"/>
      <c r="I1763" s="202"/>
    </row>
    <row r="1764" spans="7:9" ht="15">
      <c r="G1764" s="250"/>
      <c r="H1764" s="250"/>
      <c r="I1764" s="202"/>
    </row>
    <row r="1765" spans="7:9" ht="15">
      <c r="G1765" s="250"/>
      <c r="H1765" s="250"/>
      <c r="I1765" s="202"/>
    </row>
    <row r="1766" spans="7:9" ht="15">
      <c r="G1766" s="250"/>
      <c r="H1766" s="250"/>
      <c r="I1766" s="202"/>
    </row>
    <row r="1767" spans="7:9" ht="15">
      <c r="G1767" s="250"/>
      <c r="H1767" s="250"/>
      <c r="I1767" s="202"/>
    </row>
    <row r="1768" spans="7:9" ht="15">
      <c r="G1768" s="250"/>
      <c r="H1768" s="250"/>
      <c r="I1768" s="202"/>
    </row>
    <row r="1769" spans="7:9" ht="15">
      <c r="G1769" s="250"/>
      <c r="H1769" s="250"/>
      <c r="I1769" s="202"/>
    </row>
    <row r="1770" spans="7:9" ht="15">
      <c r="G1770" s="250"/>
      <c r="H1770" s="250"/>
      <c r="I1770" s="202"/>
    </row>
    <row r="1771" spans="7:9" ht="15">
      <c r="G1771" s="250"/>
      <c r="H1771" s="250"/>
      <c r="I1771" s="202"/>
    </row>
    <row r="1772" spans="7:9" ht="15">
      <c r="G1772" s="250"/>
      <c r="H1772" s="250"/>
      <c r="I1772" s="202"/>
    </row>
    <row r="1773" spans="7:9" ht="15">
      <c r="G1773" s="250"/>
      <c r="H1773" s="250"/>
      <c r="I1773" s="202"/>
    </row>
    <row r="1774" spans="7:9" ht="15">
      <c r="G1774" s="250"/>
      <c r="H1774" s="250"/>
      <c r="I1774" s="202"/>
    </row>
    <row r="1775" spans="7:9" ht="15">
      <c r="G1775" s="250"/>
      <c r="H1775" s="250"/>
      <c r="I1775" s="202"/>
    </row>
    <row r="1776" spans="7:9" ht="15">
      <c r="G1776" s="250"/>
      <c r="H1776" s="250"/>
      <c r="I1776" s="202"/>
    </row>
    <row r="1777" spans="7:9" ht="15">
      <c r="G1777" s="250"/>
      <c r="H1777" s="250"/>
      <c r="I1777" s="202"/>
    </row>
    <row r="1778" spans="7:9" ht="15">
      <c r="G1778" s="250"/>
      <c r="H1778" s="250"/>
      <c r="I1778" s="202"/>
    </row>
    <row r="1779" spans="7:9" ht="15">
      <c r="G1779" s="250"/>
      <c r="H1779" s="250"/>
      <c r="I1779" s="202"/>
    </row>
    <row r="1780" spans="7:9" ht="15">
      <c r="G1780" s="250"/>
      <c r="H1780" s="250"/>
      <c r="I1780" s="202"/>
    </row>
    <row r="1781" spans="7:9" ht="15">
      <c r="G1781" s="250"/>
      <c r="H1781" s="250"/>
      <c r="I1781" s="202"/>
    </row>
    <row r="1782" spans="7:9" ht="15">
      <c r="G1782" s="250"/>
      <c r="H1782" s="250"/>
      <c r="I1782" s="202"/>
    </row>
    <row r="1783" spans="7:9" ht="15">
      <c r="G1783" s="250"/>
      <c r="H1783" s="250"/>
      <c r="I1783" s="202"/>
    </row>
    <row r="1784" spans="7:9" ht="15">
      <c r="G1784" s="250"/>
      <c r="H1784" s="250"/>
      <c r="I1784" s="202"/>
    </row>
    <row r="1785" spans="7:9" ht="15">
      <c r="G1785" s="250"/>
      <c r="H1785" s="250"/>
      <c r="I1785" s="202"/>
    </row>
    <row r="1786" spans="7:9" ht="15">
      <c r="G1786" s="250"/>
      <c r="H1786" s="250"/>
      <c r="I1786" s="202"/>
    </row>
    <row r="1787" spans="7:9" ht="15">
      <c r="G1787" s="250"/>
      <c r="H1787" s="250"/>
      <c r="I1787" s="202"/>
    </row>
    <row r="1788" spans="7:9" ht="15">
      <c r="G1788" s="250"/>
      <c r="H1788" s="250"/>
      <c r="I1788" s="202"/>
    </row>
    <row r="1789" spans="7:9" ht="15">
      <c r="G1789" s="250"/>
      <c r="H1789" s="250"/>
      <c r="I1789" s="202"/>
    </row>
    <row r="1790" spans="7:9" ht="15">
      <c r="G1790" s="250"/>
      <c r="H1790" s="250"/>
      <c r="I1790" s="202"/>
    </row>
    <row r="1791" spans="7:9" ht="15">
      <c r="G1791" s="250"/>
      <c r="H1791" s="250"/>
      <c r="I1791" s="202"/>
    </row>
    <row r="1792" spans="7:9" ht="15">
      <c r="G1792" s="250"/>
      <c r="H1792" s="250"/>
      <c r="I1792" s="202"/>
    </row>
    <row r="1793" spans="7:9" ht="15">
      <c r="G1793" s="250"/>
      <c r="H1793" s="250"/>
      <c r="I1793" s="202"/>
    </row>
    <row r="1794" spans="7:9" ht="15">
      <c r="G1794" s="250"/>
      <c r="H1794" s="250"/>
      <c r="I1794" s="202"/>
    </row>
    <row r="1795" spans="7:9" ht="15">
      <c r="G1795" s="250"/>
      <c r="H1795" s="250"/>
      <c r="I1795" s="202"/>
    </row>
    <row r="1796" spans="7:9" ht="15">
      <c r="G1796" s="250"/>
      <c r="H1796" s="250"/>
      <c r="I1796" s="202"/>
    </row>
    <row r="1797" spans="7:9" ht="15">
      <c r="G1797" s="250"/>
      <c r="H1797" s="250"/>
      <c r="I1797" s="202"/>
    </row>
    <row r="1798" spans="7:9" ht="15">
      <c r="G1798" s="250"/>
      <c r="H1798" s="250"/>
      <c r="I1798" s="202"/>
    </row>
    <row r="1799" spans="7:9" ht="15">
      <c r="G1799" s="250"/>
      <c r="H1799" s="250"/>
      <c r="I1799" s="202"/>
    </row>
    <row r="1800" spans="7:9" ht="15">
      <c r="G1800" s="250"/>
      <c r="H1800" s="250"/>
      <c r="I1800" s="202"/>
    </row>
    <row r="1801" spans="7:9" ht="15">
      <c r="G1801" s="250"/>
      <c r="H1801" s="250"/>
      <c r="I1801" s="202"/>
    </row>
    <row r="1802" spans="7:9" ht="15">
      <c r="G1802" s="250"/>
      <c r="H1802" s="250"/>
      <c r="I1802" s="202"/>
    </row>
    <row r="1803" spans="7:9" ht="15">
      <c r="G1803" s="250"/>
      <c r="H1803" s="250"/>
      <c r="I1803" s="202"/>
    </row>
    <row r="1804" spans="7:9" ht="15">
      <c r="G1804" s="250"/>
      <c r="H1804" s="250"/>
      <c r="I1804" s="202"/>
    </row>
    <row r="1805" spans="7:9" ht="15">
      <c r="G1805" s="250"/>
      <c r="H1805" s="250"/>
      <c r="I1805" s="202"/>
    </row>
    <row r="1806" spans="7:9" ht="15">
      <c r="G1806" s="250"/>
      <c r="H1806" s="250"/>
      <c r="I1806" s="202"/>
    </row>
    <row r="1807" spans="7:9" ht="15">
      <c r="G1807" s="250"/>
      <c r="H1807" s="250"/>
      <c r="I1807" s="202"/>
    </row>
    <row r="1808" spans="7:9" ht="15">
      <c r="G1808" s="250"/>
      <c r="H1808" s="250"/>
      <c r="I1808" s="202"/>
    </row>
    <row r="1809" spans="7:9" ht="15">
      <c r="G1809" s="250"/>
      <c r="H1809" s="250"/>
      <c r="I1809" s="202"/>
    </row>
    <row r="1810" spans="7:9" ht="15">
      <c r="G1810" s="250"/>
      <c r="H1810" s="250"/>
      <c r="I1810" s="202"/>
    </row>
    <row r="1811" spans="7:9" ht="15">
      <c r="G1811" s="250"/>
      <c r="H1811" s="250"/>
      <c r="I1811" s="202"/>
    </row>
    <row r="1812" spans="7:9" ht="15">
      <c r="G1812" s="250"/>
      <c r="H1812" s="250"/>
      <c r="I1812" s="202"/>
    </row>
    <row r="1813" spans="7:9" ht="15">
      <c r="G1813" s="250"/>
      <c r="H1813" s="250"/>
      <c r="I1813" s="202"/>
    </row>
    <row r="1814" spans="7:9" ht="15">
      <c r="G1814" s="250"/>
      <c r="H1814" s="250"/>
      <c r="I1814" s="202"/>
    </row>
    <row r="1815" spans="7:9" ht="15">
      <c r="G1815" s="250"/>
      <c r="H1815" s="250"/>
      <c r="I1815" s="202"/>
    </row>
    <row r="1816" spans="7:9" ht="15">
      <c r="G1816" s="250"/>
      <c r="H1816" s="250"/>
      <c r="I1816" s="202"/>
    </row>
    <row r="1817" spans="7:9" ht="15">
      <c r="G1817" s="250"/>
      <c r="H1817" s="250"/>
      <c r="I1817" s="202"/>
    </row>
    <row r="1818" spans="7:9" ht="15">
      <c r="G1818" s="250"/>
      <c r="H1818" s="250"/>
      <c r="I1818" s="202"/>
    </row>
    <row r="1819" spans="7:9" ht="15">
      <c r="G1819" s="250"/>
      <c r="H1819" s="250"/>
      <c r="I1819" s="202"/>
    </row>
    <row r="1820" spans="7:9" ht="15">
      <c r="G1820" s="250"/>
      <c r="H1820" s="250"/>
      <c r="I1820" s="202"/>
    </row>
    <row r="1821" spans="7:9" ht="15">
      <c r="G1821" s="250"/>
      <c r="H1821" s="250"/>
      <c r="I1821" s="202"/>
    </row>
    <row r="1822" spans="7:9" ht="15">
      <c r="G1822" s="250"/>
      <c r="H1822" s="250"/>
      <c r="I1822" s="202"/>
    </row>
    <row r="1823" spans="7:9" ht="15">
      <c r="G1823" s="250"/>
      <c r="H1823" s="250"/>
      <c r="I1823" s="202"/>
    </row>
    <row r="1824" spans="7:9" ht="15">
      <c r="G1824" s="250"/>
      <c r="H1824" s="250"/>
      <c r="I1824" s="202"/>
    </row>
    <row r="1825" spans="7:9" ht="15">
      <c r="G1825" s="250"/>
      <c r="H1825" s="250"/>
      <c r="I1825" s="202"/>
    </row>
    <row r="1826" spans="7:9" ht="15">
      <c r="G1826" s="250"/>
      <c r="H1826" s="250"/>
      <c r="I1826" s="202"/>
    </row>
    <row r="1827" spans="7:9" ht="15">
      <c r="G1827" s="250"/>
      <c r="H1827" s="250"/>
      <c r="I1827" s="202"/>
    </row>
    <row r="1828" spans="7:9" ht="15">
      <c r="G1828" s="250"/>
      <c r="H1828" s="250"/>
      <c r="I1828" s="202"/>
    </row>
    <row r="1829" spans="7:9" ht="15">
      <c r="G1829" s="250"/>
      <c r="H1829" s="250"/>
      <c r="I1829" s="202"/>
    </row>
    <row r="1830" spans="7:9" ht="15">
      <c r="G1830" s="250"/>
      <c r="H1830" s="250"/>
      <c r="I1830" s="202"/>
    </row>
    <row r="1831" spans="7:9" ht="15">
      <c r="G1831" s="250"/>
      <c r="H1831" s="250"/>
      <c r="I1831" s="202"/>
    </row>
    <row r="1832" spans="7:9" ht="15">
      <c r="G1832" s="250"/>
      <c r="H1832" s="250"/>
      <c r="I1832" s="202"/>
    </row>
    <row r="1833" spans="7:9" ht="15">
      <c r="G1833" s="250"/>
      <c r="H1833" s="250"/>
      <c r="I1833" s="202"/>
    </row>
    <row r="1834" spans="7:9" ht="15">
      <c r="G1834" s="250"/>
      <c r="H1834" s="250"/>
      <c r="I1834" s="202"/>
    </row>
    <row r="1835" spans="7:9" ht="15">
      <c r="G1835" s="250"/>
      <c r="H1835" s="250"/>
      <c r="I1835" s="202"/>
    </row>
    <row r="1836" spans="7:9" ht="15">
      <c r="G1836" s="250"/>
      <c r="H1836" s="250"/>
      <c r="I1836" s="202"/>
    </row>
    <row r="1837" spans="7:9" ht="15">
      <c r="G1837" s="250"/>
      <c r="H1837" s="250"/>
      <c r="I1837" s="202"/>
    </row>
    <row r="1838" spans="7:9" ht="15">
      <c r="G1838" s="250"/>
      <c r="H1838" s="250"/>
      <c r="I1838" s="202"/>
    </row>
    <row r="1839" spans="7:9" ht="15">
      <c r="G1839" s="250"/>
      <c r="H1839" s="250"/>
      <c r="I1839" s="202"/>
    </row>
    <row r="1840" spans="7:9" ht="15">
      <c r="G1840" s="250"/>
      <c r="H1840" s="250"/>
      <c r="I1840" s="202"/>
    </row>
    <row r="1841" spans="7:9" ht="15">
      <c r="G1841" s="250"/>
      <c r="H1841" s="250"/>
      <c r="I1841" s="202"/>
    </row>
    <row r="1842" spans="7:9" ht="15">
      <c r="G1842" s="250"/>
      <c r="H1842" s="250"/>
      <c r="I1842" s="202"/>
    </row>
    <row r="1843" spans="7:9" ht="15">
      <c r="G1843" s="250"/>
      <c r="H1843" s="250"/>
      <c r="I1843" s="202"/>
    </row>
    <row r="1844" spans="7:9" ht="15">
      <c r="G1844" s="250"/>
      <c r="H1844" s="250"/>
      <c r="I1844" s="202"/>
    </row>
    <row r="1845" spans="7:9" ht="15">
      <c r="G1845" s="250"/>
      <c r="H1845" s="250"/>
      <c r="I1845" s="202"/>
    </row>
    <row r="1846" spans="7:9" ht="15">
      <c r="G1846" s="250"/>
      <c r="H1846" s="250"/>
      <c r="I1846" s="202"/>
    </row>
    <row r="1847" spans="7:9" ht="15">
      <c r="G1847" s="250"/>
      <c r="H1847" s="250"/>
      <c r="I1847" s="202"/>
    </row>
    <row r="1848" spans="7:9" ht="15">
      <c r="G1848" s="250"/>
      <c r="H1848" s="250"/>
      <c r="I1848" s="202"/>
    </row>
    <row r="1849" spans="7:9" ht="15">
      <c r="G1849" s="250"/>
      <c r="H1849" s="250"/>
      <c r="I1849" s="202"/>
    </row>
    <row r="1850" spans="7:9" ht="15">
      <c r="G1850" s="250"/>
      <c r="H1850" s="250"/>
      <c r="I1850" s="202"/>
    </row>
    <row r="1851" spans="7:9" ht="15">
      <c r="G1851" s="250"/>
      <c r="H1851" s="250"/>
      <c r="I1851" s="202"/>
    </row>
    <row r="1852" spans="7:9" ht="15">
      <c r="G1852" s="250"/>
      <c r="H1852" s="250"/>
      <c r="I1852" s="202"/>
    </row>
    <row r="1853" spans="7:9" ht="15">
      <c r="G1853" s="250"/>
      <c r="H1853" s="250"/>
      <c r="I1853" s="202"/>
    </row>
    <row r="1854" spans="7:9" ht="15">
      <c r="G1854" s="250"/>
      <c r="H1854" s="250"/>
      <c r="I1854" s="202"/>
    </row>
    <row r="1855" spans="7:9" ht="15">
      <c r="G1855" s="250"/>
      <c r="H1855" s="250"/>
      <c r="I1855" s="202"/>
    </row>
    <row r="1856" spans="7:9" ht="15">
      <c r="G1856" s="250"/>
      <c r="H1856" s="250"/>
      <c r="I1856" s="202"/>
    </row>
    <row r="1857" spans="7:9" ht="15">
      <c r="G1857" s="250"/>
      <c r="H1857" s="250"/>
      <c r="I1857" s="202"/>
    </row>
    <row r="1858" spans="7:9" ht="15">
      <c r="G1858" s="250"/>
      <c r="H1858" s="250"/>
      <c r="I1858" s="202"/>
    </row>
    <row r="1859" spans="7:9" ht="15">
      <c r="G1859" s="250"/>
      <c r="H1859" s="250"/>
      <c r="I1859" s="202"/>
    </row>
    <row r="1860" spans="7:9" ht="15">
      <c r="G1860" s="250"/>
      <c r="H1860" s="250"/>
      <c r="I1860" s="202"/>
    </row>
    <row r="1861" spans="7:9" ht="15">
      <c r="G1861" s="250"/>
      <c r="H1861" s="250"/>
      <c r="I1861" s="202"/>
    </row>
    <row r="1862" spans="7:9" ht="15">
      <c r="G1862" s="250"/>
      <c r="H1862" s="250"/>
      <c r="I1862" s="202"/>
    </row>
    <row r="1863" spans="7:9" ht="15">
      <c r="G1863" s="250"/>
      <c r="H1863" s="250"/>
      <c r="I1863" s="202"/>
    </row>
    <row r="1864" spans="7:9" ht="15">
      <c r="G1864" s="250"/>
      <c r="H1864" s="250"/>
      <c r="I1864" s="202"/>
    </row>
    <row r="1865" spans="7:9" ht="15">
      <c r="G1865" s="250"/>
      <c r="H1865" s="250"/>
      <c r="I1865" s="202"/>
    </row>
    <row r="1866" spans="7:9" ht="15">
      <c r="G1866" s="250"/>
      <c r="H1866" s="250"/>
      <c r="I1866" s="202"/>
    </row>
    <row r="1867" spans="7:9" ht="15">
      <c r="G1867" s="250"/>
      <c r="H1867" s="250"/>
      <c r="I1867" s="202"/>
    </row>
    <row r="1868" spans="7:9" ht="15">
      <c r="G1868" s="250"/>
      <c r="H1868" s="250"/>
      <c r="I1868" s="202"/>
    </row>
    <row r="1869" spans="7:9" ht="15">
      <c r="G1869" s="250"/>
      <c r="H1869" s="250"/>
      <c r="I1869" s="202"/>
    </row>
    <row r="1870" spans="7:9" ht="15">
      <c r="G1870" s="250"/>
      <c r="H1870" s="250"/>
      <c r="I1870" s="202"/>
    </row>
    <row r="1871" spans="7:9" ht="15">
      <c r="G1871" s="250"/>
      <c r="H1871" s="250"/>
      <c r="I1871" s="202"/>
    </row>
    <row r="1872" spans="7:9" ht="15">
      <c r="G1872" s="250"/>
      <c r="H1872" s="250"/>
      <c r="I1872" s="202"/>
    </row>
    <row r="1873" spans="7:9" ht="15">
      <c r="G1873" s="250"/>
      <c r="H1873" s="250"/>
      <c r="I1873" s="202"/>
    </row>
    <row r="1874" spans="7:9" ht="15">
      <c r="G1874" s="250"/>
      <c r="H1874" s="250"/>
      <c r="I1874" s="202"/>
    </row>
    <row r="1875" spans="7:9" ht="15">
      <c r="G1875" s="250"/>
      <c r="H1875" s="250"/>
      <c r="I1875" s="202"/>
    </row>
    <row r="1876" spans="7:9" ht="15">
      <c r="G1876" s="250"/>
      <c r="H1876" s="250"/>
      <c r="I1876" s="202"/>
    </row>
    <row r="1877" spans="7:9" ht="15">
      <c r="G1877" s="250"/>
      <c r="H1877" s="250"/>
      <c r="I1877" s="202"/>
    </row>
    <row r="1878" spans="7:9" ht="15">
      <c r="G1878" s="250"/>
      <c r="H1878" s="250"/>
      <c r="I1878" s="202"/>
    </row>
    <row r="1879" spans="7:9" ht="15">
      <c r="G1879" s="250"/>
      <c r="H1879" s="250"/>
      <c r="I1879" s="202"/>
    </row>
    <row r="1880" spans="7:9" ht="15">
      <c r="G1880" s="250"/>
      <c r="H1880" s="250"/>
      <c r="I1880" s="202"/>
    </row>
    <row r="1881" spans="7:9" ht="15">
      <c r="G1881" s="250"/>
      <c r="H1881" s="250"/>
      <c r="I1881" s="202"/>
    </row>
    <row r="1882" spans="7:9" ht="15">
      <c r="G1882" s="250"/>
      <c r="H1882" s="250"/>
      <c r="I1882" s="202"/>
    </row>
    <row r="1883" spans="7:9" ht="15">
      <c r="G1883" s="250"/>
      <c r="H1883" s="250"/>
      <c r="I1883" s="202"/>
    </row>
    <row r="1884" spans="7:9" ht="15">
      <c r="G1884" s="250"/>
      <c r="H1884" s="250"/>
      <c r="I1884" s="202"/>
    </row>
    <row r="1885" spans="7:9" ht="15">
      <c r="G1885" s="250"/>
      <c r="H1885" s="250"/>
      <c r="I1885" s="202"/>
    </row>
    <row r="1886" spans="7:9" ht="15">
      <c r="G1886" s="250"/>
      <c r="H1886" s="250"/>
      <c r="I1886" s="202"/>
    </row>
    <row r="1887" spans="7:9" ht="15">
      <c r="G1887" s="250"/>
      <c r="H1887" s="250"/>
      <c r="I1887" s="202"/>
    </row>
    <row r="1888" spans="7:9" ht="15">
      <c r="G1888" s="250"/>
      <c r="H1888" s="250"/>
      <c r="I1888" s="202"/>
    </row>
    <row r="1889" spans="7:9" ht="15">
      <c r="G1889" s="250"/>
      <c r="H1889" s="250"/>
      <c r="I1889" s="202"/>
    </row>
    <row r="1890" spans="7:9" ht="15">
      <c r="G1890" s="250"/>
      <c r="H1890" s="250"/>
      <c r="I1890" s="202"/>
    </row>
    <row r="1891" spans="7:9" ht="15">
      <c r="G1891" s="250"/>
      <c r="H1891" s="250"/>
      <c r="I1891" s="202"/>
    </row>
    <row r="1892" spans="7:9" ht="15">
      <c r="G1892" s="250"/>
      <c r="H1892" s="250"/>
      <c r="I1892" s="202"/>
    </row>
    <row r="1893" spans="7:9" ht="15">
      <c r="G1893" s="250"/>
      <c r="H1893" s="250"/>
      <c r="I1893" s="202"/>
    </row>
    <row r="1894" spans="7:9" ht="15">
      <c r="G1894" s="250"/>
      <c r="H1894" s="250"/>
      <c r="I1894" s="202"/>
    </row>
    <row r="1895" spans="7:9" ht="15">
      <c r="G1895" s="250"/>
      <c r="H1895" s="250"/>
      <c r="I1895" s="202"/>
    </row>
    <row r="1896" spans="7:9" ht="15">
      <c r="G1896" s="250"/>
      <c r="H1896" s="250"/>
      <c r="I1896" s="202"/>
    </row>
    <row r="1897" spans="7:9" ht="15">
      <c r="G1897" s="250"/>
      <c r="H1897" s="250"/>
      <c r="I1897" s="202"/>
    </row>
    <row r="1898" spans="7:9" ht="15">
      <c r="G1898" s="250"/>
      <c r="H1898" s="250"/>
      <c r="I1898" s="202"/>
    </row>
    <row r="1899" spans="7:9" ht="15">
      <c r="G1899" s="250"/>
      <c r="H1899" s="250"/>
      <c r="I1899" s="202"/>
    </row>
    <row r="1900" spans="7:9" ht="15">
      <c r="G1900" s="250"/>
      <c r="H1900" s="250"/>
      <c r="I1900" s="202"/>
    </row>
    <row r="1901" spans="7:9" ht="15">
      <c r="G1901" s="250"/>
      <c r="H1901" s="250"/>
      <c r="I1901" s="202"/>
    </row>
    <row r="1902" spans="7:9" ht="15">
      <c r="G1902" s="250"/>
      <c r="H1902" s="250"/>
      <c r="I1902" s="202"/>
    </row>
    <row r="1903" spans="7:9" ht="15">
      <c r="G1903" s="250"/>
      <c r="H1903" s="250"/>
      <c r="I1903" s="202"/>
    </row>
    <row r="1904" spans="7:9" ht="15">
      <c r="G1904" s="250"/>
      <c r="H1904" s="250"/>
      <c r="I1904" s="202"/>
    </row>
    <row r="1905" spans="7:9" ht="15">
      <c r="G1905" s="250"/>
      <c r="H1905" s="250"/>
      <c r="I1905" s="202"/>
    </row>
    <row r="1906" spans="7:9" ht="15">
      <c r="G1906" s="250"/>
      <c r="H1906" s="250"/>
      <c r="I1906" s="202"/>
    </row>
    <row r="1907" spans="7:9" ht="15">
      <c r="G1907" s="250"/>
      <c r="H1907" s="250"/>
      <c r="I1907" s="202"/>
    </row>
    <row r="1908" spans="7:9" ht="15">
      <c r="G1908" s="250"/>
      <c r="H1908" s="250"/>
      <c r="I1908" s="202"/>
    </row>
    <row r="1909" spans="7:9" ht="15">
      <c r="G1909" s="250"/>
      <c r="H1909" s="250"/>
      <c r="I1909" s="202"/>
    </row>
    <row r="1910" spans="7:9" ht="15">
      <c r="G1910" s="250"/>
      <c r="H1910" s="250"/>
      <c r="I1910" s="202"/>
    </row>
    <row r="1911" spans="7:9" ht="15">
      <c r="G1911" s="250"/>
      <c r="H1911" s="250"/>
      <c r="I1911" s="202"/>
    </row>
    <row r="1912" spans="7:9" ht="15">
      <c r="G1912" s="250"/>
      <c r="H1912" s="250"/>
      <c r="I1912" s="202"/>
    </row>
    <row r="1913" spans="7:9" ht="15">
      <c r="G1913" s="250"/>
      <c r="H1913" s="250"/>
      <c r="I1913" s="202"/>
    </row>
    <row r="1914" spans="7:9" ht="15">
      <c r="G1914" s="250"/>
      <c r="H1914" s="250"/>
      <c r="I1914" s="202"/>
    </row>
    <row r="1915" spans="7:9" ht="15">
      <c r="G1915" s="250"/>
      <c r="H1915" s="250"/>
      <c r="I1915" s="202"/>
    </row>
    <row r="1916" spans="7:9" ht="15">
      <c r="G1916" s="250"/>
      <c r="H1916" s="250"/>
      <c r="I1916" s="202"/>
    </row>
    <row r="1917" spans="7:9" ht="15">
      <c r="G1917" s="250"/>
      <c r="H1917" s="250"/>
      <c r="I1917" s="202"/>
    </row>
    <row r="1918" spans="7:9" ht="15">
      <c r="G1918" s="250"/>
      <c r="H1918" s="250"/>
      <c r="I1918" s="202"/>
    </row>
    <row r="1919" spans="7:9" ht="15">
      <c r="G1919" s="250"/>
      <c r="H1919" s="250"/>
      <c r="I1919" s="202"/>
    </row>
    <row r="1920" spans="7:9" ht="15">
      <c r="G1920" s="250"/>
      <c r="H1920" s="250"/>
      <c r="I1920" s="202"/>
    </row>
    <row r="1921" spans="7:9" ht="15">
      <c r="G1921" s="250"/>
      <c r="H1921" s="250"/>
      <c r="I1921" s="202"/>
    </row>
    <row r="1922" spans="7:9" ht="15">
      <c r="G1922" s="250"/>
      <c r="H1922" s="250"/>
      <c r="I1922" s="202"/>
    </row>
    <row r="1923" spans="7:9" ht="15">
      <c r="G1923" s="250"/>
      <c r="H1923" s="250"/>
      <c r="I1923" s="202"/>
    </row>
    <row r="1924" spans="7:9" ht="15">
      <c r="G1924" s="250"/>
      <c r="H1924" s="250"/>
      <c r="I1924" s="202"/>
    </row>
    <row r="1925" spans="7:9" ht="15">
      <c r="G1925" s="250"/>
      <c r="H1925" s="250"/>
      <c r="I1925" s="202"/>
    </row>
    <row r="1926" spans="7:9" ht="15">
      <c r="G1926" s="250"/>
      <c r="H1926" s="250"/>
      <c r="I1926" s="202"/>
    </row>
    <row r="1927" spans="7:9" ht="15">
      <c r="G1927" s="250"/>
      <c r="H1927" s="250"/>
      <c r="I1927" s="202"/>
    </row>
    <row r="1928" spans="7:9" ht="15">
      <c r="G1928" s="250"/>
      <c r="H1928" s="250"/>
      <c r="I1928" s="202"/>
    </row>
    <row r="1929" spans="7:9" ht="15">
      <c r="G1929" s="250"/>
      <c r="H1929" s="250"/>
      <c r="I1929" s="202"/>
    </row>
    <row r="1930" spans="7:9" ht="15">
      <c r="G1930" s="250"/>
      <c r="H1930" s="250"/>
      <c r="I1930" s="202"/>
    </row>
    <row r="1931" spans="7:9" ht="15">
      <c r="G1931" s="250"/>
      <c r="H1931" s="250"/>
      <c r="I1931" s="202"/>
    </row>
    <row r="1932" spans="7:9" ht="15">
      <c r="G1932" s="250"/>
      <c r="H1932" s="250"/>
      <c r="I1932" s="202"/>
    </row>
    <row r="1933" spans="7:9" ht="15">
      <c r="G1933" s="250"/>
      <c r="H1933" s="250"/>
      <c r="I1933" s="202"/>
    </row>
    <row r="1934" spans="7:9" ht="15">
      <c r="G1934" s="250"/>
      <c r="H1934" s="250"/>
      <c r="I1934" s="202"/>
    </row>
    <row r="1935" spans="7:9" ht="15">
      <c r="G1935" s="250"/>
      <c r="H1935" s="250"/>
      <c r="I1935" s="202"/>
    </row>
    <row r="1936" spans="7:9" ht="15">
      <c r="G1936" s="250"/>
      <c r="H1936" s="250"/>
      <c r="I1936" s="202"/>
    </row>
    <row r="1937" spans="7:9" ht="15">
      <c r="G1937" s="250"/>
      <c r="H1937" s="250"/>
      <c r="I1937" s="202"/>
    </row>
    <row r="1938" spans="7:9" ht="15">
      <c r="G1938" s="250"/>
      <c r="H1938" s="250"/>
      <c r="I1938" s="202"/>
    </row>
    <row r="1939" spans="7:9" ht="15">
      <c r="G1939" s="250"/>
      <c r="H1939" s="250"/>
      <c r="I1939" s="202"/>
    </row>
    <row r="1940" spans="7:9" ht="15">
      <c r="G1940" s="250"/>
      <c r="H1940" s="250"/>
      <c r="I1940" s="202"/>
    </row>
    <row r="1941" spans="7:9" ht="15">
      <c r="G1941" s="250"/>
      <c r="H1941" s="250"/>
      <c r="I1941" s="202"/>
    </row>
    <row r="1942" spans="7:9" ht="15">
      <c r="G1942" s="250"/>
      <c r="H1942" s="250"/>
      <c r="I1942" s="202"/>
    </row>
    <row r="1943" spans="7:9" ht="15">
      <c r="G1943" s="250"/>
      <c r="H1943" s="250"/>
      <c r="I1943" s="202"/>
    </row>
    <row r="1944" spans="7:9" ht="15">
      <c r="G1944" s="250"/>
      <c r="H1944" s="250"/>
      <c r="I1944" s="202"/>
    </row>
    <row r="1945" spans="7:9" ht="15">
      <c r="G1945" s="250"/>
      <c r="H1945" s="250"/>
      <c r="I1945" s="202"/>
    </row>
    <row r="1946" spans="7:9" ht="15">
      <c r="G1946" s="250"/>
      <c r="H1946" s="250"/>
      <c r="I1946" s="202"/>
    </row>
    <row r="1947" spans="7:9" ht="15">
      <c r="G1947" s="250"/>
      <c r="H1947" s="250"/>
      <c r="I1947" s="202"/>
    </row>
    <row r="1948" spans="7:9" ht="15">
      <c r="G1948" s="250"/>
      <c r="H1948" s="250"/>
      <c r="I1948" s="202"/>
    </row>
    <row r="1949" spans="7:9" ht="15">
      <c r="G1949" s="250"/>
      <c r="H1949" s="250"/>
      <c r="I1949" s="202"/>
    </row>
    <row r="1950" spans="7:9" ht="15">
      <c r="G1950" s="250"/>
      <c r="H1950" s="250"/>
      <c r="I1950" s="202"/>
    </row>
    <row r="1951" spans="7:9" ht="15">
      <c r="G1951" s="250"/>
      <c r="H1951" s="250"/>
      <c r="I1951" s="202"/>
    </row>
    <row r="1952" spans="7:9" ht="15">
      <c r="G1952" s="250"/>
      <c r="H1952" s="250"/>
      <c r="I1952" s="202"/>
    </row>
    <row r="1953" spans="7:9" ht="15">
      <c r="G1953" s="250"/>
      <c r="H1953" s="250"/>
      <c r="I1953" s="202"/>
    </row>
    <row r="1954" spans="7:9" ht="15">
      <c r="G1954" s="250"/>
      <c r="H1954" s="250"/>
      <c r="I1954" s="202"/>
    </row>
    <row r="1955" spans="7:9" ht="15">
      <c r="G1955" s="250"/>
      <c r="H1955" s="250"/>
      <c r="I1955" s="202"/>
    </row>
    <row r="1956" spans="7:9" ht="15">
      <c r="G1956" s="250"/>
      <c r="H1956" s="250"/>
      <c r="I1956" s="202"/>
    </row>
    <row r="1957" spans="7:9" ht="15">
      <c r="G1957" s="250"/>
      <c r="H1957" s="250"/>
      <c r="I1957" s="202"/>
    </row>
    <row r="1958" spans="7:9" ht="15">
      <c r="G1958" s="250"/>
      <c r="H1958" s="250"/>
      <c r="I1958" s="202"/>
    </row>
    <row r="1959" spans="7:9" ht="15">
      <c r="G1959" s="250"/>
      <c r="H1959" s="250"/>
      <c r="I1959" s="202"/>
    </row>
    <row r="1960" spans="7:9" ht="15">
      <c r="G1960" s="250"/>
      <c r="H1960" s="250"/>
      <c r="I1960" s="202"/>
    </row>
    <row r="1961" spans="7:9" ht="15">
      <c r="G1961" s="250"/>
      <c r="H1961" s="250"/>
      <c r="I1961" s="202"/>
    </row>
    <row r="1962" spans="7:9" ht="15">
      <c r="G1962" s="250"/>
      <c r="H1962" s="250"/>
      <c r="I1962" s="202"/>
    </row>
    <row r="1963" spans="7:9" ht="15">
      <c r="G1963" s="250"/>
      <c r="H1963" s="250"/>
      <c r="I1963" s="202"/>
    </row>
    <row r="1964" spans="7:9" ht="15">
      <c r="G1964" s="250"/>
      <c r="H1964" s="250"/>
      <c r="I1964" s="202"/>
    </row>
    <row r="1965" spans="7:9" ht="15">
      <c r="G1965" s="250"/>
      <c r="H1965" s="250"/>
      <c r="I1965" s="202"/>
    </row>
    <row r="1966" spans="7:9" ht="15">
      <c r="G1966" s="250"/>
      <c r="H1966" s="250"/>
      <c r="I1966" s="202"/>
    </row>
    <row r="1967" spans="7:9" ht="15">
      <c r="G1967" s="250"/>
      <c r="H1967" s="250"/>
      <c r="I1967" s="202"/>
    </row>
    <row r="1968" spans="7:9" ht="15">
      <c r="G1968" s="250"/>
      <c r="H1968" s="250"/>
      <c r="I1968" s="202"/>
    </row>
    <row r="1969" spans="7:9" ht="15">
      <c r="G1969" s="250"/>
      <c r="H1969" s="250"/>
      <c r="I1969" s="202"/>
    </row>
    <row r="1970" spans="7:9" ht="15">
      <c r="G1970" s="250"/>
      <c r="H1970" s="250"/>
      <c r="I1970" s="202"/>
    </row>
    <row r="1971" spans="7:9" ht="15">
      <c r="G1971" s="250"/>
      <c r="H1971" s="250"/>
      <c r="I1971" s="202"/>
    </row>
    <row r="1972" spans="7:9" ht="15">
      <c r="G1972" s="250"/>
      <c r="H1972" s="250"/>
      <c r="I1972" s="202"/>
    </row>
    <row r="1973" spans="7:9" ht="15">
      <c r="G1973" s="250"/>
      <c r="H1973" s="250"/>
      <c r="I1973" s="202"/>
    </row>
    <row r="1974" spans="7:9" ht="15">
      <c r="G1974" s="250"/>
      <c r="H1974" s="250"/>
      <c r="I1974" s="202"/>
    </row>
    <row r="1975" spans="7:9" ht="15">
      <c r="G1975" s="250"/>
      <c r="H1975" s="250"/>
      <c r="I1975" s="202"/>
    </row>
    <row r="1976" spans="7:9" ht="15">
      <c r="G1976" s="250"/>
      <c r="H1976" s="250"/>
      <c r="I1976" s="202"/>
    </row>
    <row r="1977" spans="7:9" ht="15">
      <c r="G1977" s="250"/>
      <c r="H1977" s="250"/>
      <c r="I1977" s="202"/>
    </row>
    <row r="1978" spans="7:9" ht="15">
      <c r="G1978" s="250"/>
      <c r="H1978" s="250"/>
      <c r="I1978" s="202"/>
    </row>
    <row r="1979" spans="7:9" ht="15">
      <c r="G1979" s="250"/>
      <c r="H1979" s="250"/>
      <c r="I1979" s="202"/>
    </row>
    <row r="1980" spans="7:9" ht="15">
      <c r="G1980" s="250"/>
      <c r="H1980" s="250"/>
      <c r="I1980" s="202"/>
    </row>
    <row r="1981" spans="7:9" ht="15">
      <c r="G1981" s="250"/>
      <c r="H1981" s="250"/>
      <c r="I1981" s="202"/>
    </row>
    <row r="1982" spans="7:9" ht="15">
      <c r="G1982" s="250"/>
      <c r="H1982" s="250"/>
      <c r="I1982" s="202"/>
    </row>
    <row r="1983" spans="7:9" ht="15">
      <c r="G1983" s="250"/>
      <c r="H1983" s="250"/>
      <c r="I1983" s="202"/>
    </row>
    <row r="1984" spans="7:9" ht="15">
      <c r="G1984" s="250"/>
      <c r="H1984" s="250"/>
      <c r="I1984" s="202"/>
    </row>
    <row r="1985" spans="7:9" ht="15">
      <c r="G1985" s="250"/>
      <c r="H1985" s="250"/>
      <c r="I1985" s="202"/>
    </row>
    <row r="1986" spans="7:9" ht="15">
      <c r="G1986" s="250"/>
      <c r="H1986" s="250"/>
      <c r="I1986" s="202"/>
    </row>
    <row r="1987" spans="7:9" ht="15">
      <c r="G1987" s="250"/>
      <c r="H1987" s="250"/>
      <c r="I1987" s="202"/>
    </row>
    <row r="1988" spans="7:9" ht="15">
      <c r="G1988" s="250"/>
      <c r="H1988" s="250"/>
      <c r="I1988" s="202"/>
    </row>
    <row r="1989" spans="7:9" ht="15">
      <c r="G1989" s="250"/>
      <c r="H1989" s="250"/>
      <c r="I1989" s="202"/>
    </row>
    <row r="1990" spans="7:9" ht="15">
      <c r="G1990" s="250"/>
      <c r="H1990" s="250"/>
      <c r="I1990" s="202"/>
    </row>
    <row r="1991" spans="7:9" ht="15">
      <c r="G1991" s="250"/>
      <c r="H1991" s="250"/>
      <c r="I1991" s="202"/>
    </row>
    <row r="1992" spans="7:9" ht="15">
      <c r="G1992" s="250"/>
      <c r="H1992" s="250"/>
      <c r="I1992" s="202"/>
    </row>
    <row r="1993" spans="7:9" ht="15">
      <c r="G1993" s="250"/>
      <c r="H1993" s="250"/>
      <c r="I1993" s="202"/>
    </row>
    <row r="1994" spans="7:9" ht="15">
      <c r="G1994" s="250"/>
      <c r="H1994" s="250"/>
      <c r="I1994" s="202"/>
    </row>
    <row r="1995" spans="7:9" ht="15">
      <c r="G1995" s="250"/>
      <c r="H1995" s="250"/>
      <c r="I1995" s="202"/>
    </row>
    <row r="1996" spans="7:9" ht="15">
      <c r="G1996" s="250"/>
      <c r="H1996" s="250"/>
      <c r="I1996" s="202"/>
    </row>
    <row r="1997" spans="7:9" ht="15">
      <c r="G1997" s="250"/>
      <c r="H1997" s="250"/>
      <c r="I1997" s="202"/>
    </row>
    <row r="1998" spans="7:9" ht="15">
      <c r="G1998" s="250"/>
      <c r="H1998" s="250"/>
      <c r="I1998" s="202"/>
    </row>
    <row r="1999" spans="7:9" ht="15">
      <c r="G1999" s="250"/>
      <c r="H1999" s="250"/>
      <c r="I1999" s="202"/>
    </row>
    <row r="2000" spans="7:9" ht="15">
      <c r="G2000" s="250"/>
      <c r="H2000" s="250"/>
      <c r="I2000" s="202"/>
    </row>
    <row r="2001" spans="7:9" ht="15">
      <c r="G2001" s="250"/>
      <c r="H2001" s="250"/>
      <c r="I2001" s="202"/>
    </row>
    <row r="2002" spans="7:9" ht="15">
      <c r="G2002" s="250"/>
      <c r="H2002" s="250"/>
      <c r="I2002" s="202"/>
    </row>
    <row r="2003" spans="7:9" ht="15">
      <c r="G2003" s="250"/>
      <c r="H2003" s="250"/>
      <c r="I2003" s="202"/>
    </row>
    <row r="2004" spans="7:9" ht="15">
      <c r="G2004" s="250"/>
      <c r="H2004" s="250"/>
      <c r="I2004" s="202"/>
    </row>
    <row r="2005" spans="7:9" ht="15">
      <c r="G2005" s="250"/>
      <c r="H2005" s="250"/>
      <c r="I2005" s="202"/>
    </row>
    <row r="2006" spans="7:9" ht="15">
      <c r="G2006" s="250"/>
      <c r="H2006" s="250"/>
      <c r="I2006" s="202"/>
    </row>
    <row r="2007" spans="7:9" ht="15">
      <c r="G2007" s="250"/>
      <c r="H2007" s="250"/>
      <c r="I2007" s="202"/>
    </row>
    <row r="2008" spans="7:9" ht="15">
      <c r="G2008" s="250"/>
      <c r="H2008" s="250"/>
      <c r="I2008" s="202"/>
    </row>
    <row r="2009" spans="7:9" ht="15">
      <c r="G2009" s="250"/>
      <c r="H2009" s="250"/>
      <c r="I2009" s="202"/>
    </row>
    <row r="2010" spans="7:9" ht="15">
      <c r="G2010" s="250"/>
      <c r="H2010" s="250"/>
      <c r="I2010" s="202"/>
    </row>
    <row r="2011" spans="7:9" ht="15">
      <c r="G2011" s="250"/>
      <c r="H2011" s="250"/>
      <c r="I2011" s="202"/>
    </row>
    <row r="2012" spans="7:9" ht="15">
      <c r="G2012" s="250"/>
      <c r="H2012" s="250"/>
      <c r="I2012" s="202"/>
    </row>
    <row r="2013" spans="7:9" ht="15">
      <c r="G2013" s="250"/>
      <c r="H2013" s="250"/>
      <c r="I2013" s="202"/>
    </row>
    <row r="2014" spans="7:9" ht="15">
      <c r="G2014" s="250"/>
      <c r="H2014" s="250"/>
      <c r="I2014" s="202"/>
    </row>
    <row r="2015" spans="7:9" ht="15">
      <c r="G2015" s="250"/>
      <c r="H2015" s="250"/>
      <c r="I2015" s="202"/>
    </row>
    <row r="2016" spans="7:9" ht="15">
      <c r="G2016" s="250"/>
      <c r="H2016" s="250"/>
      <c r="I2016" s="202"/>
    </row>
    <row r="2017" spans="7:9" ht="15">
      <c r="G2017" s="250"/>
      <c r="H2017" s="250"/>
      <c r="I2017" s="202"/>
    </row>
    <row r="2018" spans="7:9" ht="15">
      <c r="G2018" s="250"/>
      <c r="H2018" s="250"/>
      <c r="I2018" s="202"/>
    </row>
    <row r="2019" spans="7:9" ht="15">
      <c r="G2019" s="250"/>
      <c r="H2019" s="250"/>
      <c r="I2019" s="202"/>
    </row>
    <row r="2020" spans="7:9" ht="15">
      <c r="G2020" s="250"/>
      <c r="H2020" s="250"/>
      <c r="I2020" s="202"/>
    </row>
    <row r="2021" spans="7:9" ht="15">
      <c r="G2021" s="250"/>
      <c r="H2021" s="250"/>
      <c r="I2021" s="202"/>
    </row>
    <row r="2022" spans="7:9" ht="15">
      <c r="G2022" s="250"/>
      <c r="H2022" s="250"/>
      <c r="I2022" s="202"/>
    </row>
    <row r="2023" spans="7:9" ht="15">
      <c r="G2023" s="250"/>
      <c r="H2023" s="250"/>
      <c r="I2023" s="202"/>
    </row>
    <row r="2024" spans="7:9" ht="15">
      <c r="G2024" s="250"/>
      <c r="H2024" s="250"/>
      <c r="I2024" s="202"/>
    </row>
    <row r="2025" spans="7:9" ht="15">
      <c r="G2025" s="250"/>
      <c r="H2025" s="250"/>
      <c r="I2025" s="202"/>
    </row>
    <row r="2026" spans="7:9" ht="15">
      <c r="G2026" s="250"/>
      <c r="H2026" s="250"/>
      <c r="I2026" s="202"/>
    </row>
    <row r="2027" spans="7:9" ht="15">
      <c r="G2027" s="250"/>
      <c r="H2027" s="250"/>
      <c r="I2027" s="202"/>
    </row>
    <row r="2028" spans="7:9" ht="15">
      <c r="G2028" s="250"/>
      <c r="H2028" s="250"/>
      <c r="I2028" s="202"/>
    </row>
    <row r="2029" spans="7:9" ht="15">
      <c r="G2029" s="250"/>
      <c r="H2029" s="250"/>
      <c r="I2029" s="202"/>
    </row>
    <row r="2030" spans="7:9" ht="15">
      <c r="G2030" s="250"/>
      <c r="H2030" s="250"/>
      <c r="I2030" s="202"/>
    </row>
    <row r="2031" spans="7:9" ht="15">
      <c r="G2031" s="250"/>
      <c r="H2031" s="250"/>
      <c r="I2031" s="202"/>
    </row>
    <row r="2032" spans="7:9" ht="15">
      <c r="G2032" s="250"/>
      <c r="H2032" s="250"/>
      <c r="I2032" s="202"/>
    </row>
    <row r="2033" spans="7:9" ht="15">
      <c r="G2033" s="250"/>
      <c r="H2033" s="250"/>
      <c r="I2033" s="202"/>
    </row>
    <row r="2034" spans="7:9" ht="15">
      <c r="G2034" s="250"/>
      <c r="H2034" s="250"/>
      <c r="I2034" s="202"/>
    </row>
    <row r="2035" spans="7:9" ht="15">
      <c r="G2035" s="250"/>
      <c r="H2035" s="250"/>
      <c r="I2035" s="202"/>
    </row>
    <row r="2036" spans="7:9" ht="15">
      <c r="G2036" s="250"/>
      <c r="H2036" s="250"/>
      <c r="I2036" s="202"/>
    </row>
    <row r="2037" spans="7:9" ht="15">
      <c r="G2037" s="250"/>
      <c r="H2037" s="250"/>
      <c r="I2037" s="202"/>
    </row>
    <row r="2038" spans="7:9" ht="15">
      <c r="G2038" s="250"/>
      <c r="H2038" s="250"/>
      <c r="I2038" s="202"/>
    </row>
    <row r="2039" spans="7:9" ht="15">
      <c r="G2039" s="250"/>
      <c r="H2039" s="250"/>
      <c r="I2039" s="202"/>
    </row>
    <row r="2040" spans="7:9" ht="15">
      <c r="G2040" s="250"/>
      <c r="H2040" s="250"/>
      <c r="I2040" s="202"/>
    </row>
    <row r="2041" spans="7:9" ht="15">
      <c r="G2041" s="250"/>
      <c r="H2041" s="250"/>
      <c r="I2041" s="202"/>
    </row>
    <row r="2042" spans="7:9" ht="15">
      <c r="G2042" s="250"/>
      <c r="H2042" s="250"/>
      <c r="I2042" s="202"/>
    </row>
    <row r="2043" spans="7:9" ht="15">
      <c r="G2043" s="250"/>
      <c r="H2043" s="250"/>
      <c r="I2043" s="202"/>
    </row>
    <row r="2044" spans="7:9" ht="15">
      <c r="G2044" s="250"/>
      <c r="H2044" s="250"/>
      <c r="I2044" s="202"/>
    </row>
    <row r="2045" spans="7:9" ht="15">
      <c r="G2045" s="250"/>
      <c r="H2045" s="250"/>
      <c r="I2045" s="202"/>
    </row>
    <row r="2046" spans="7:9" ht="15">
      <c r="G2046" s="250"/>
      <c r="H2046" s="250"/>
      <c r="I2046" s="202"/>
    </row>
    <row r="2047" spans="7:9" ht="15">
      <c r="G2047" s="250"/>
      <c r="H2047" s="250"/>
      <c r="I2047" s="202"/>
    </row>
    <row r="2048" spans="7:9" ht="15">
      <c r="G2048" s="250"/>
      <c r="H2048" s="250"/>
      <c r="I2048" s="202"/>
    </row>
    <row r="2049" spans="7:9" ht="15">
      <c r="G2049" s="250"/>
      <c r="H2049" s="250"/>
      <c r="I2049" s="202"/>
    </row>
    <row r="2050" spans="7:9" ht="15">
      <c r="G2050" s="250"/>
      <c r="H2050" s="250"/>
      <c r="I2050" s="202"/>
    </row>
    <row r="2051" spans="7:9" ht="15">
      <c r="G2051" s="250"/>
      <c r="H2051" s="250"/>
      <c r="I2051" s="202"/>
    </row>
    <row r="2052" spans="7:9" ht="15">
      <c r="G2052" s="250"/>
      <c r="H2052" s="250"/>
      <c r="I2052" s="202"/>
    </row>
    <row r="2053" spans="7:9" ht="15">
      <c r="G2053" s="250"/>
      <c r="H2053" s="250"/>
      <c r="I2053" s="202"/>
    </row>
    <row r="2054" spans="7:9" ht="15">
      <c r="G2054" s="250"/>
      <c r="H2054" s="250"/>
      <c r="I2054" s="202"/>
    </row>
    <row r="2055" spans="7:9" ht="15">
      <c r="G2055" s="250"/>
      <c r="H2055" s="250"/>
      <c r="I2055" s="202"/>
    </row>
    <row r="2056" spans="7:9" ht="15">
      <c r="G2056" s="250"/>
      <c r="H2056" s="250"/>
      <c r="I2056" s="202"/>
    </row>
    <row r="2057" spans="7:9" ht="15">
      <c r="G2057" s="250"/>
      <c r="H2057" s="250"/>
      <c r="I2057" s="202"/>
    </row>
    <row r="2058" spans="7:9" ht="15">
      <c r="G2058" s="250"/>
      <c r="H2058" s="250"/>
      <c r="I2058" s="202"/>
    </row>
    <row r="2059" spans="7:9" ht="15">
      <c r="G2059" s="250"/>
      <c r="H2059" s="250"/>
      <c r="I2059" s="202"/>
    </row>
    <row r="2060" spans="7:9" ht="15">
      <c r="G2060" s="250"/>
      <c r="H2060" s="250"/>
      <c r="I2060" s="202"/>
    </row>
    <row r="2061" spans="7:9" ht="15">
      <c r="G2061" s="250"/>
      <c r="H2061" s="250"/>
      <c r="I2061" s="202"/>
    </row>
    <row r="2062" spans="7:9" ht="15">
      <c r="G2062" s="250"/>
      <c r="H2062" s="250"/>
      <c r="I2062" s="202"/>
    </row>
    <row r="2063" spans="7:9" ht="15">
      <c r="G2063" s="250"/>
      <c r="H2063" s="250"/>
      <c r="I2063" s="202"/>
    </row>
    <row r="2064" spans="7:9" ht="15">
      <c r="G2064" s="250"/>
      <c r="H2064" s="250"/>
      <c r="I2064" s="202"/>
    </row>
    <row r="2065" spans="7:9" ht="15">
      <c r="G2065" s="250"/>
      <c r="H2065" s="250"/>
      <c r="I2065" s="202"/>
    </row>
    <row r="2066" spans="7:9" ht="15">
      <c r="G2066" s="250"/>
      <c r="H2066" s="250"/>
      <c r="I2066" s="202"/>
    </row>
    <row r="2067" spans="7:9" ht="15">
      <c r="G2067" s="250"/>
      <c r="H2067" s="250"/>
      <c r="I2067" s="202"/>
    </row>
    <row r="2068" spans="7:9" ht="15">
      <c r="G2068" s="250"/>
      <c r="H2068" s="250"/>
      <c r="I2068" s="202"/>
    </row>
    <row r="2069" spans="7:9" ht="15">
      <c r="G2069" s="250"/>
      <c r="H2069" s="250"/>
      <c r="I2069" s="202"/>
    </row>
    <row r="2070" spans="7:9" ht="15">
      <c r="G2070" s="250"/>
      <c r="H2070" s="250"/>
      <c r="I2070" s="202"/>
    </row>
    <row r="2071" spans="7:9" ht="15">
      <c r="G2071" s="250"/>
      <c r="H2071" s="250"/>
      <c r="I2071" s="202"/>
    </row>
    <row r="2072" spans="7:9" ht="15">
      <c r="G2072" s="250"/>
      <c r="H2072" s="250"/>
      <c r="I2072" s="202"/>
    </row>
    <row r="2073" spans="7:9" ht="15">
      <c r="G2073" s="250"/>
      <c r="H2073" s="250"/>
      <c r="I2073" s="202"/>
    </row>
    <row r="2074" spans="7:9" ht="15">
      <c r="G2074" s="250"/>
      <c r="H2074" s="250"/>
      <c r="I2074" s="202"/>
    </row>
    <row r="2075" spans="7:9" ht="15">
      <c r="G2075" s="250"/>
      <c r="H2075" s="250"/>
      <c r="I2075" s="202"/>
    </row>
    <row r="2076" spans="7:9" ht="15">
      <c r="G2076" s="250"/>
      <c r="H2076" s="250"/>
      <c r="I2076" s="202"/>
    </row>
    <row r="2077" spans="7:9" ht="15">
      <c r="G2077" s="250"/>
      <c r="H2077" s="250"/>
      <c r="I2077" s="202"/>
    </row>
    <row r="2078" spans="7:9" ht="15">
      <c r="G2078" s="250"/>
      <c r="H2078" s="250"/>
      <c r="I2078" s="202"/>
    </row>
    <row r="2079" spans="7:9" ht="15">
      <c r="G2079" s="250"/>
      <c r="H2079" s="250"/>
      <c r="I2079" s="202"/>
    </row>
  </sheetData>
  <sheetProtection/>
  <mergeCells count="78">
    <mergeCell ref="C48:C49"/>
    <mergeCell ref="C86:E86"/>
    <mergeCell ref="C64:E64"/>
    <mergeCell ref="C59:E59"/>
    <mergeCell ref="C60:E60"/>
    <mergeCell ref="C65:E65"/>
    <mergeCell ref="C69:E69"/>
    <mergeCell ref="C68:E68"/>
    <mergeCell ref="C67:E67"/>
    <mergeCell ref="C90:E90"/>
    <mergeCell ref="C55:E55"/>
    <mergeCell ref="C58:E58"/>
    <mergeCell ref="C1:E9"/>
    <mergeCell ref="C82:E82"/>
    <mergeCell ref="C83:E83"/>
    <mergeCell ref="C84:E84"/>
    <mergeCell ref="D44:E44"/>
    <mergeCell ref="C63:E63"/>
    <mergeCell ref="C66:E66"/>
    <mergeCell ref="J79:L79"/>
    <mergeCell ref="C71:E71"/>
    <mergeCell ref="C72:E72"/>
    <mergeCell ref="C73:E73"/>
    <mergeCell ref="C75:E75"/>
    <mergeCell ref="C70:E70"/>
    <mergeCell ref="C76:E76"/>
    <mergeCell ref="C79:E79"/>
    <mergeCell ref="C78:E78"/>
    <mergeCell ref="A136:E137"/>
    <mergeCell ref="A135:E135"/>
    <mergeCell ref="C111:E111"/>
    <mergeCell ref="C85:E85"/>
    <mergeCell ref="C80:E80"/>
    <mergeCell ref="C89:E89"/>
    <mergeCell ref="C102:E102"/>
    <mergeCell ref="C103:E103"/>
    <mergeCell ref="C104:E104"/>
    <mergeCell ref="C95:E95"/>
    <mergeCell ref="A122:C122"/>
    <mergeCell ref="A127:C127"/>
    <mergeCell ref="A112:B112"/>
    <mergeCell ref="C101:E101"/>
    <mergeCell ref="C112:E112"/>
    <mergeCell ref="C74:E74"/>
    <mergeCell ref="C99:E99"/>
    <mergeCell ref="C98:E98"/>
    <mergeCell ref="C93:E93"/>
    <mergeCell ref="C94:E94"/>
    <mergeCell ref="C109:E109"/>
    <mergeCell ref="C110:E110"/>
    <mergeCell ref="A108:C108"/>
    <mergeCell ref="C106:E106"/>
    <mergeCell ref="D32:E32"/>
    <mergeCell ref="A36:B36"/>
    <mergeCell ref="A32:B32"/>
    <mergeCell ref="A35:B35"/>
    <mergeCell ref="C54:E54"/>
    <mergeCell ref="C77:E77"/>
    <mergeCell ref="G16:I16"/>
    <mergeCell ref="A25:C25"/>
    <mergeCell ref="A24:C24"/>
    <mergeCell ref="C52:E52"/>
    <mergeCell ref="D24:E24"/>
    <mergeCell ref="C87:E87"/>
    <mergeCell ref="C62:E62"/>
    <mergeCell ref="C61:E61"/>
    <mergeCell ref="C56:E56"/>
    <mergeCell ref="C81:E81"/>
    <mergeCell ref="D39:E39"/>
    <mergeCell ref="C53:E53"/>
    <mergeCell ref="C51:E51"/>
    <mergeCell ref="C96:E96"/>
    <mergeCell ref="C100:E100"/>
    <mergeCell ref="C105:E105"/>
    <mergeCell ref="C88:E88"/>
    <mergeCell ref="C92:E92"/>
    <mergeCell ref="C91:E91"/>
    <mergeCell ref="C97:E97"/>
  </mergeCells>
  <conditionalFormatting sqref="B6">
    <cfRule type="expression" priority="7" dxfId="30" stopIfTrue="1">
      <formula>AND($F$18=TRUE,$F$20=FALSE)=TRUE</formula>
    </cfRule>
  </conditionalFormatting>
  <conditionalFormatting sqref="A7">
    <cfRule type="notContainsBlanks" priority="507" dxfId="31" stopIfTrue="1">
      <formula>LEN(TRIM(A7))&gt;0</formula>
    </cfRule>
  </conditionalFormatting>
  <conditionalFormatting sqref="A24">
    <cfRule type="notContainsBlanks" priority="4" dxfId="1" stopIfTrue="1">
      <formula>LEN(TRIM(A24))&gt;0</formula>
    </cfRule>
  </conditionalFormatting>
  <conditionalFormatting sqref="B7">
    <cfRule type="expression" priority="3" dxfId="32" stopIfTrue="1">
      <formula>AND($F$18=TRUE,$F$20=FALSE)=TRUE</formula>
    </cfRule>
  </conditionalFormatting>
  <dataValidations count="2">
    <dataValidation errorStyle="information" type="textLength" operator="equal" allowBlank="1" showInputMessage="1" showErrorMessage="1" errorTitle="Informace" error="DS má 7 znaků." sqref="C11:C22">
      <formula1>7</formula1>
    </dataValidation>
    <dataValidation errorStyle="information" type="list" allowBlank="1" showErrorMessage="1" errorTitle="Informace." error="Prosím, vyberte položku z rozbalovacího menu." sqref="A2">
      <formula1>$F$2:$F$15</formula1>
    </dataValidation>
  </dataValidations>
  <printOptions/>
  <pageMargins left="0.7" right="0.7" top="0.787401575" bottom="0.7874015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14"/>
  <sheetViews>
    <sheetView zoomScalePageLayoutView="0" workbookViewId="0" topLeftCell="A1">
      <selection activeCell="E78" sqref="E78"/>
    </sheetView>
  </sheetViews>
  <sheetFormatPr defaultColWidth="9.140625" defaultRowHeight="15"/>
  <cols>
    <col min="1" max="6" width="29.57421875" style="0" customWidth="1"/>
  </cols>
  <sheetData>
    <row r="1" spans="1:5" ht="15">
      <c r="A1" t="s">
        <v>25</v>
      </c>
      <c r="B1" t="s">
        <v>26</v>
      </c>
      <c r="C1" t="s">
        <v>27</v>
      </c>
      <c r="D1" t="s">
        <v>28</v>
      </c>
      <c r="E1" t="s">
        <v>29</v>
      </c>
    </row>
    <row r="2" spans="1:5" ht="15">
      <c r="A2" s="6" t="s">
        <v>490</v>
      </c>
      <c r="B2" s="6" t="s">
        <v>490</v>
      </c>
      <c r="C2" s="6" t="s">
        <v>490</v>
      </c>
      <c r="D2" s="6" t="s">
        <v>490</v>
      </c>
      <c r="E2" s="6" t="s">
        <v>490</v>
      </c>
    </row>
    <row r="3" spans="1:5" ht="15">
      <c r="A3" s="7" t="s">
        <v>491</v>
      </c>
      <c r="B3" s="7" t="s">
        <v>492</v>
      </c>
      <c r="C3" s="7" t="s">
        <v>493</v>
      </c>
      <c r="D3" s="7" t="s">
        <v>495</v>
      </c>
      <c r="E3" s="7" t="s">
        <v>494</v>
      </c>
    </row>
    <row r="4" spans="1:5" ht="15">
      <c r="A4" s="7" t="s">
        <v>25</v>
      </c>
      <c r="B4" s="7" t="s">
        <v>26</v>
      </c>
      <c r="C4" s="7" t="s">
        <v>496</v>
      </c>
      <c r="D4" s="7" t="s">
        <v>498</v>
      </c>
      <c r="E4" s="7" t="s">
        <v>497</v>
      </c>
    </row>
    <row r="5" spans="1:5" ht="15">
      <c r="A5" s="7" t="s">
        <v>499</v>
      </c>
      <c r="B5" s="7" t="s">
        <v>500</v>
      </c>
      <c r="C5" s="7" t="s">
        <v>501</v>
      </c>
      <c r="D5" s="7" t="s">
        <v>503</v>
      </c>
      <c r="E5" s="7" t="s">
        <v>502</v>
      </c>
    </row>
    <row r="6" spans="1:5" ht="15">
      <c r="A6" s="7" t="s">
        <v>504</v>
      </c>
      <c r="B6" s="7" t="s">
        <v>505</v>
      </c>
      <c r="C6" s="7" t="s">
        <v>506</v>
      </c>
      <c r="D6" s="7" t="s">
        <v>508</v>
      </c>
      <c r="E6" s="7" t="s">
        <v>507</v>
      </c>
    </row>
    <row r="7" spans="1:5" ht="15">
      <c r="A7" s="7" t="s">
        <v>509</v>
      </c>
      <c r="B7" s="7" t="s">
        <v>510</v>
      </c>
      <c r="C7" s="7" t="s">
        <v>511</v>
      </c>
      <c r="D7" s="7" t="s">
        <v>28</v>
      </c>
      <c r="E7" s="7" t="s">
        <v>29</v>
      </c>
    </row>
    <row r="8" spans="1:5" ht="15">
      <c r="A8" s="7" t="s">
        <v>512</v>
      </c>
      <c r="B8" s="7" t="s">
        <v>513</v>
      </c>
      <c r="C8" s="7" t="s">
        <v>514</v>
      </c>
      <c r="D8" s="7" t="s">
        <v>516</v>
      </c>
      <c r="E8" s="7" t="s">
        <v>515</v>
      </c>
    </row>
    <row r="9" spans="1:5" ht="15">
      <c r="A9" s="7" t="s">
        <v>517</v>
      </c>
      <c r="B9" s="6" t="s">
        <v>518</v>
      </c>
      <c r="C9" s="7" t="s">
        <v>27</v>
      </c>
      <c r="D9" s="7" t="s">
        <v>520</v>
      </c>
      <c r="E9" s="7" t="s">
        <v>519</v>
      </c>
    </row>
    <row r="10" spans="1:5" ht="15">
      <c r="A10" s="7" t="s">
        <v>521</v>
      </c>
      <c r="B10" s="7" t="s">
        <v>522</v>
      </c>
      <c r="C10" s="7" t="s">
        <v>523</v>
      </c>
      <c r="D10" s="7" t="s">
        <v>525</v>
      </c>
      <c r="E10" s="7" t="s">
        <v>524</v>
      </c>
    </row>
    <row r="11" spans="1:5" ht="15">
      <c r="A11" s="6" t="s">
        <v>518</v>
      </c>
      <c r="B11" s="7" t="s">
        <v>526</v>
      </c>
      <c r="C11" s="7" t="s">
        <v>527</v>
      </c>
      <c r="D11" s="6" t="s">
        <v>518</v>
      </c>
      <c r="E11" s="6" t="s">
        <v>518</v>
      </c>
    </row>
    <row r="12" spans="1:5" ht="15">
      <c r="A12" s="7" t="s">
        <v>528</v>
      </c>
      <c r="B12" s="7" t="s">
        <v>529</v>
      </c>
      <c r="C12" s="7" t="s">
        <v>530</v>
      </c>
      <c r="D12" s="7" t="s">
        <v>532</v>
      </c>
      <c r="E12" s="7" t="s">
        <v>531</v>
      </c>
    </row>
    <row r="13" spans="1:5" ht="15">
      <c r="A13" s="7" t="s">
        <v>533</v>
      </c>
      <c r="B13" s="7" t="s">
        <v>534</v>
      </c>
      <c r="C13" s="6" t="s">
        <v>518</v>
      </c>
      <c r="D13" s="7" t="s">
        <v>536</v>
      </c>
      <c r="E13" s="7" t="s">
        <v>535</v>
      </c>
    </row>
    <row r="14" spans="1:5" ht="15">
      <c r="A14" s="7" t="s">
        <v>537</v>
      </c>
      <c r="B14" s="7" t="s">
        <v>538</v>
      </c>
      <c r="C14" s="7" t="s">
        <v>539</v>
      </c>
      <c r="D14" s="7" t="s">
        <v>541</v>
      </c>
      <c r="E14" s="7" t="s">
        <v>540</v>
      </c>
    </row>
    <row r="15" spans="1:5" ht="15">
      <c r="A15" s="7" t="s">
        <v>542</v>
      </c>
      <c r="B15" s="7" t="s">
        <v>543</v>
      </c>
      <c r="C15" s="7" t="s">
        <v>544</v>
      </c>
      <c r="D15" s="7" t="s">
        <v>546</v>
      </c>
      <c r="E15" s="7" t="s">
        <v>545</v>
      </c>
    </row>
    <row r="16" spans="1:5" ht="15">
      <c r="A16" s="7" t="s">
        <v>547</v>
      </c>
      <c r="B16" s="7" t="s">
        <v>548</v>
      </c>
      <c r="C16" s="7" t="s">
        <v>549</v>
      </c>
      <c r="D16" s="7" t="s">
        <v>551</v>
      </c>
      <c r="E16" s="7" t="s">
        <v>550</v>
      </c>
    </row>
    <row r="17" spans="1:5" ht="15">
      <c r="A17" s="7" t="s">
        <v>552</v>
      </c>
      <c r="B17" s="7" t="s">
        <v>553</v>
      </c>
      <c r="C17" s="7" t="s">
        <v>554</v>
      </c>
      <c r="D17" s="7" t="s">
        <v>556</v>
      </c>
      <c r="E17" s="7" t="s">
        <v>555</v>
      </c>
    </row>
    <row r="18" spans="1:5" ht="15">
      <c r="A18" s="7" t="s">
        <v>557</v>
      </c>
      <c r="B18" s="7" t="s">
        <v>558</v>
      </c>
      <c r="C18" s="7" t="s">
        <v>559</v>
      </c>
      <c r="D18" s="7" t="s">
        <v>561</v>
      </c>
      <c r="E18" s="7" t="s">
        <v>560</v>
      </c>
    </row>
    <row r="19" spans="1:5" ht="15">
      <c r="A19" s="7" t="s">
        <v>562</v>
      </c>
      <c r="B19" s="7" t="s">
        <v>563</v>
      </c>
      <c r="C19" s="7" t="s">
        <v>564</v>
      </c>
      <c r="D19" s="7" t="s">
        <v>550</v>
      </c>
      <c r="E19" s="7" t="s">
        <v>565</v>
      </c>
    </row>
    <row r="20" spans="1:5" ht="15">
      <c r="A20" s="7" t="s">
        <v>566</v>
      </c>
      <c r="B20" s="7" t="s">
        <v>567</v>
      </c>
      <c r="C20" s="7" t="s">
        <v>568</v>
      </c>
      <c r="D20" s="7" t="s">
        <v>570</v>
      </c>
      <c r="E20" s="7" t="s">
        <v>569</v>
      </c>
    </row>
    <row r="21" spans="1:5" ht="15">
      <c r="A21" s="7" t="s">
        <v>571</v>
      </c>
      <c r="B21" s="7" t="s">
        <v>572</v>
      </c>
      <c r="C21" s="7" t="s">
        <v>573</v>
      </c>
      <c r="D21" s="7" t="s">
        <v>575</v>
      </c>
      <c r="E21" s="7" t="s">
        <v>574</v>
      </c>
    </row>
    <row r="22" spans="1:5" ht="15">
      <c r="A22" s="7" t="s">
        <v>576</v>
      </c>
      <c r="B22" s="7" t="s">
        <v>577</v>
      </c>
      <c r="C22" s="7" t="s">
        <v>578</v>
      </c>
      <c r="D22" s="7" t="s">
        <v>580</v>
      </c>
      <c r="E22" s="7" t="s">
        <v>579</v>
      </c>
    </row>
    <row r="23" spans="1:5" ht="15">
      <c r="A23" s="7" t="s">
        <v>581</v>
      </c>
      <c r="B23" s="7" t="s">
        <v>582</v>
      </c>
      <c r="C23" s="7" t="s">
        <v>583</v>
      </c>
      <c r="D23" s="7" t="s">
        <v>585</v>
      </c>
      <c r="E23" s="7" t="s">
        <v>584</v>
      </c>
    </row>
    <row r="24" spans="1:5" ht="15">
      <c r="A24" s="7" t="s">
        <v>586</v>
      </c>
      <c r="B24" s="7" t="s">
        <v>587</v>
      </c>
      <c r="C24" s="7" t="s">
        <v>588</v>
      </c>
      <c r="D24" s="7" t="s">
        <v>590</v>
      </c>
      <c r="E24" s="7" t="s">
        <v>589</v>
      </c>
    </row>
    <row r="25" spans="1:5" ht="15">
      <c r="A25" s="7" t="s">
        <v>591</v>
      </c>
      <c r="B25" s="7" t="s">
        <v>592</v>
      </c>
      <c r="C25" s="7" t="s">
        <v>593</v>
      </c>
      <c r="D25" s="7" t="s">
        <v>595</v>
      </c>
      <c r="E25" s="7" t="s">
        <v>594</v>
      </c>
    </row>
    <row r="26" spans="1:5" ht="15">
      <c r="A26" s="7" t="s">
        <v>596</v>
      </c>
      <c r="B26" s="7" t="s">
        <v>597</v>
      </c>
      <c r="C26" s="7" t="s">
        <v>598</v>
      </c>
      <c r="D26" s="7" t="s">
        <v>600</v>
      </c>
      <c r="E26" s="7" t="s">
        <v>599</v>
      </c>
    </row>
    <row r="27" spans="1:5" ht="15">
      <c r="A27" s="7" t="s">
        <v>601</v>
      </c>
      <c r="B27" s="7" t="s">
        <v>602</v>
      </c>
      <c r="C27" s="7" t="s">
        <v>603</v>
      </c>
      <c r="D27" s="7" t="s">
        <v>605</v>
      </c>
      <c r="E27" s="7" t="s">
        <v>604</v>
      </c>
    </row>
    <row r="28" spans="1:5" ht="15">
      <c r="A28" s="7" t="s">
        <v>606</v>
      </c>
      <c r="B28" s="7" t="s">
        <v>607</v>
      </c>
      <c r="C28" s="7" t="s">
        <v>608</v>
      </c>
      <c r="D28" s="7" t="s">
        <v>610</v>
      </c>
      <c r="E28" s="7" t="s">
        <v>609</v>
      </c>
    </row>
    <row r="29" spans="1:5" ht="15">
      <c r="A29" s="7" t="s">
        <v>611</v>
      </c>
      <c r="B29" s="7" t="s">
        <v>612</v>
      </c>
      <c r="C29" s="7" t="s">
        <v>613</v>
      </c>
      <c r="D29" s="7" t="s">
        <v>615</v>
      </c>
      <c r="E29" s="7" t="s">
        <v>614</v>
      </c>
    </row>
    <row r="30" spans="1:5" ht="15">
      <c r="A30" s="7" t="s">
        <v>616</v>
      </c>
      <c r="B30" s="7" t="s">
        <v>617</v>
      </c>
      <c r="C30" s="7" t="s">
        <v>618</v>
      </c>
      <c r="D30" s="7" t="s">
        <v>620</v>
      </c>
      <c r="E30" s="7" t="s">
        <v>619</v>
      </c>
    </row>
    <row r="31" spans="1:5" ht="15">
      <c r="A31" s="7" t="s">
        <v>621</v>
      </c>
      <c r="B31" s="7" t="s">
        <v>622</v>
      </c>
      <c r="C31" s="7" t="s">
        <v>623</v>
      </c>
      <c r="D31" s="7" t="s">
        <v>625</v>
      </c>
      <c r="E31" s="7" t="s">
        <v>624</v>
      </c>
    </row>
    <row r="32" spans="1:5" ht="15">
      <c r="A32" s="7" t="s">
        <v>626</v>
      </c>
      <c r="B32" s="7" t="s">
        <v>627</v>
      </c>
      <c r="C32" s="7" t="s">
        <v>628</v>
      </c>
      <c r="D32" s="7" t="s">
        <v>630</v>
      </c>
      <c r="E32" s="7" t="s">
        <v>629</v>
      </c>
    </row>
    <row r="33" spans="1:5" ht="15">
      <c r="A33" s="7" t="s">
        <v>631</v>
      </c>
      <c r="B33" s="7" t="s">
        <v>632</v>
      </c>
      <c r="C33" s="7" t="s">
        <v>633</v>
      </c>
      <c r="D33" s="7" t="s">
        <v>635</v>
      </c>
      <c r="E33" s="7" t="s">
        <v>634</v>
      </c>
    </row>
    <row r="34" spans="1:5" ht="15">
      <c r="A34" s="7" t="s">
        <v>636</v>
      </c>
      <c r="B34" s="7" t="s">
        <v>637</v>
      </c>
      <c r="C34" s="7" t="s">
        <v>638</v>
      </c>
      <c r="D34" s="7" t="s">
        <v>640</v>
      </c>
      <c r="E34" s="7" t="s">
        <v>639</v>
      </c>
    </row>
    <row r="35" spans="1:5" ht="15">
      <c r="A35" s="7" t="s">
        <v>641</v>
      </c>
      <c r="B35" s="7" t="s">
        <v>642</v>
      </c>
      <c r="C35" s="7" t="s">
        <v>643</v>
      </c>
      <c r="D35" s="7" t="s">
        <v>645</v>
      </c>
      <c r="E35" s="7" t="s">
        <v>644</v>
      </c>
    </row>
    <row r="36" spans="1:5" ht="15">
      <c r="A36" s="7" t="s">
        <v>646</v>
      </c>
      <c r="B36" s="7" t="s">
        <v>647</v>
      </c>
      <c r="C36" s="7" t="s">
        <v>648</v>
      </c>
      <c r="D36" s="7" t="s">
        <v>650</v>
      </c>
      <c r="E36" s="7" t="s">
        <v>649</v>
      </c>
    </row>
    <row r="37" spans="1:5" ht="15">
      <c r="A37" s="7" t="s">
        <v>651</v>
      </c>
      <c r="B37" s="7" t="s">
        <v>652</v>
      </c>
      <c r="C37" s="7" t="s">
        <v>653</v>
      </c>
      <c r="D37" s="7" t="s">
        <v>655</v>
      </c>
      <c r="E37" s="7" t="s">
        <v>654</v>
      </c>
    </row>
    <row r="38" spans="1:5" ht="15">
      <c r="A38" s="7" t="s">
        <v>656</v>
      </c>
      <c r="B38" s="7" t="s">
        <v>657</v>
      </c>
      <c r="C38" s="7" t="s">
        <v>658</v>
      </c>
      <c r="D38" s="7" t="s">
        <v>660</v>
      </c>
      <c r="E38" s="7" t="s">
        <v>659</v>
      </c>
    </row>
    <row r="39" spans="1:5" ht="15">
      <c r="A39" s="7" t="s">
        <v>661</v>
      </c>
      <c r="B39" s="7" t="s">
        <v>662</v>
      </c>
      <c r="C39" s="7" t="s">
        <v>663</v>
      </c>
      <c r="D39" s="7" t="s">
        <v>665</v>
      </c>
      <c r="E39" s="7" t="s">
        <v>664</v>
      </c>
    </row>
    <row r="40" spans="1:5" ht="15">
      <c r="A40" s="7" t="s">
        <v>666</v>
      </c>
      <c r="B40" s="7" t="s">
        <v>667</v>
      </c>
      <c r="C40" s="7" t="s">
        <v>668</v>
      </c>
      <c r="D40" s="7" t="s">
        <v>670</v>
      </c>
      <c r="E40" s="7" t="s">
        <v>669</v>
      </c>
    </row>
    <row r="41" spans="1:5" ht="15">
      <c r="A41" s="7" t="s">
        <v>671</v>
      </c>
      <c r="B41" s="7" t="s">
        <v>672</v>
      </c>
      <c r="C41" s="7" t="s">
        <v>673</v>
      </c>
      <c r="D41" s="7" t="s">
        <v>675</v>
      </c>
      <c r="E41" s="7" t="s">
        <v>674</v>
      </c>
    </row>
    <row r="42" spans="1:5" ht="15">
      <c r="A42" s="7" t="s">
        <v>676</v>
      </c>
      <c r="B42" s="7" t="s">
        <v>677</v>
      </c>
      <c r="C42" s="7" t="s">
        <v>678</v>
      </c>
      <c r="D42" s="7" t="s">
        <v>680</v>
      </c>
      <c r="E42" s="7" t="s">
        <v>679</v>
      </c>
    </row>
    <row r="43" spans="1:5" ht="15">
      <c r="A43" s="7" t="s">
        <v>681</v>
      </c>
      <c r="B43" s="7" t="s">
        <v>682</v>
      </c>
      <c r="C43" s="7" t="s">
        <v>683</v>
      </c>
      <c r="D43" s="7" t="s">
        <v>685</v>
      </c>
      <c r="E43" s="7" t="s">
        <v>684</v>
      </c>
    </row>
    <row r="44" spans="1:5" ht="15">
      <c r="A44" s="7" t="s">
        <v>686</v>
      </c>
      <c r="B44" s="7" t="s">
        <v>687</v>
      </c>
      <c r="C44" s="7" t="s">
        <v>688</v>
      </c>
      <c r="D44" s="7" t="s">
        <v>690</v>
      </c>
      <c r="E44" s="7" t="s">
        <v>689</v>
      </c>
    </row>
    <row r="45" spans="1:5" ht="15">
      <c r="A45" s="7" t="s">
        <v>691</v>
      </c>
      <c r="B45" s="7" t="s">
        <v>692</v>
      </c>
      <c r="C45" s="7" t="s">
        <v>693</v>
      </c>
      <c r="D45" s="7" t="s">
        <v>695</v>
      </c>
      <c r="E45" s="7" t="s">
        <v>694</v>
      </c>
    </row>
    <row r="46" spans="1:5" ht="15">
      <c r="A46" s="7" t="s">
        <v>696</v>
      </c>
      <c r="B46" s="7" t="s">
        <v>697</v>
      </c>
      <c r="C46" s="7" t="s">
        <v>698</v>
      </c>
      <c r="D46" s="7" t="s">
        <v>700</v>
      </c>
      <c r="E46" s="7" t="s">
        <v>699</v>
      </c>
    </row>
    <row r="47" spans="1:5" ht="15">
      <c r="A47" s="7" t="s">
        <v>701</v>
      </c>
      <c r="B47" s="7" t="s">
        <v>702</v>
      </c>
      <c r="C47" s="7" t="s">
        <v>703</v>
      </c>
      <c r="D47" s="7" t="s">
        <v>705</v>
      </c>
      <c r="E47" s="7" t="s">
        <v>704</v>
      </c>
    </row>
    <row r="48" spans="1:5" ht="15">
      <c r="A48" s="7" t="s">
        <v>706</v>
      </c>
      <c r="B48" s="7" t="s">
        <v>707</v>
      </c>
      <c r="C48" s="7" t="s">
        <v>708</v>
      </c>
      <c r="D48" s="7" t="s">
        <v>710</v>
      </c>
      <c r="E48" s="7" t="s">
        <v>709</v>
      </c>
    </row>
    <row r="49" spans="1:5" ht="15">
      <c r="A49" s="7" t="s">
        <v>711</v>
      </c>
      <c r="B49" s="7" t="s">
        <v>712</v>
      </c>
      <c r="C49" s="7" t="s">
        <v>713</v>
      </c>
      <c r="D49" s="7" t="s">
        <v>715</v>
      </c>
      <c r="E49" s="7" t="s">
        <v>714</v>
      </c>
    </row>
    <row r="50" spans="1:5" ht="15">
      <c r="A50" s="7" t="s">
        <v>716</v>
      </c>
      <c r="B50" s="7" t="s">
        <v>717</v>
      </c>
      <c r="C50" s="7" t="s">
        <v>718</v>
      </c>
      <c r="D50" s="7" t="s">
        <v>720</v>
      </c>
      <c r="E50" s="7" t="s">
        <v>719</v>
      </c>
    </row>
    <row r="51" spans="1:5" ht="15">
      <c r="A51" s="7" t="s">
        <v>721</v>
      </c>
      <c r="B51" s="7" t="s">
        <v>722</v>
      </c>
      <c r="C51" s="7" t="s">
        <v>723</v>
      </c>
      <c r="D51" s="7" t="s">
        <v>725</v>
      </c>
      <c r="E51" s="7" t="s">
        <v>724</v>
      </c>
    </row>
    <row r="52" spans="1:5" ht="15">
      <c r="A52" s="7" t="s">
        <v>726</v>
      </c>
      <c r="B52" s="7" t="s">
        <v>727</v>
      </c>
      <c r="C52" s="7" t="s">
        <v>728</v>
      </c>
      <c r="D52" s="7" t="s">
        <v>730</v>
      </c>
      <c r="E52" s="7" t="s">
        <v>729</v>
      </c>
    </row>
    <row r="53" spans="1:5" ht="15">
      <c r="A53" s="7" t="s">
        <v>731</v>
      </c>
      <c r="B53" s="7" t="s">
        <v>732</v>
      </c>
      <c r="C53" s="7" t="s">
        <v>733</v>
      </c>
      <c r="D53" s="7" t="s">
        <v>735</v>
      </c>
      <c r="E53" s="7" t="s">
        <v>734</v>
      </c>
    </row>
    <row r="54" spans="1:5" ht="15">
      <c r="A54" s="7" t="s">
        <v>732</v>
      </c>
      <c r="B54" s="7" t="s">
        <v>736</v>
      </c>
      <c r="C54" s="7" t="s">
        <v>737</v>
      </c>
      <c r="D54" s="7" t="s">
        <v>739</v>
      </c>
      <c r="E54" s="7" t="s">
        <v>738</v>
      </c>
    </row>
    <row r="55" spans="1:5" ht="15">
      <c r="A55" s="7" t="s">
        <v>740</v>
      </c>
      <c r="B55" s="7" t="s">
        <v>741</v>
      </c>
      <c r="C55" s="7" t="s">
        <v>742</v>
      </c>
      <c r="D55" s="7" t="s">
        <v>744</v>
      </c>
      <c r="E55" s="7" t="s">
        <v>743</v>
      </c>
    </row>
    <row r="56" spans="1:5" ht="15">
      <c r="A56" s="7" t="s">
        <v>745</v>
      </c>
      <c r="B56" s="7" t="s">
        <v>746</v>
      </c>
      <c r="C56" s="7" t="s">
        <v>747</v>
      </c>
      <c r="D56" s="7" t="s">
        <v>749</v>
      </c>
      <c r="E56" s="7" t="s">
        <v>748</v>
      </c>
    </row>
    <row r="57" spans="1:5" ht="15">
      <c r="A57" s="7" t="s">
        <v>750</v>
      </c>
      <c r="B57" s="7" t="s">
        <v>751</v>
      </c>
      <c r="C57" s="7" t="s">
        <v>752</v>
      </c>
      <c r="D57" s="7" t="s">
        <v>754</v>
      </c>
      <c r="E57" s="7" t="s">
        <v>753</v>
      </c>
    </row>
    <row r="58" spans="1:5" ht="15">
      <c r="A58" s="7" t="s">
        <v>755</v>
      </c>
      <c r="B58" s="7" t="s">
        <v>756</v>
      </c>
      <c r="C58" s="7" t="s">
        <v>757</v>
      </c>
      <c r="D58" s="7" t="s">
        <v>759</v>
      </c>
      <c r="E58" s="7" t="s">
        <v>758</v>
      </c>
    </row>
    <row r="59" spans="1:5" ht="15">
      <c r="A59" s="7" t="s">
        <v>760</v>
      </c>
      <c r="B59" s="7" t="s">
        <v>761</v>
      </c>
      <c r="C59" s="7" t="s">
        <v>762</v>
      </c>
      <c r="D59" s="7" t="s">
        <v>764</v>
      </c>
      <c r="E59" s="7" t="s">
        <v>763</v>
      </c>
    </row>
    <row r="60" spans="1:5" ht="15">
      <c r="A60" s="7" t="s">
        <v>765</v>
      </c>
      <c r="B60" s="7" t="s">
        <v>766</v>
      </c>
      <c r="C60" s="7" t="s">
        <v>767</v>
      </c>
      <c r="D60" s="7" t="s">
        <v>769</v>
      </c>
      <c r="E60" s="7" t="s">
        <v>768</v>
      </c>
    </row>
    <row r="61" spans="1:5" ht="15">
      <c r="A61" s="7" t="s">
        <v>770</v>
      </c>
      <c r="B61" s="7" t="s">
        <v>771</v>
      </c>
      <c r="C61" s="7" t="s">
        <v>772</v>
      </c>
      <c r="D61" s="7" t="s">
        <v>774</v>
      </c>
      <c r="E61" s="7" t="s">
        <v>773</v>
      </c>
    </row>
    <row r="62" spans="1:5" ht="15">
      <c r="A62" s="7" t="s">
        <v>775</v>
      </c>
      <c r="B62" s="7" t="s">
        <v>776</v>
      </c>
      <c r="C62" s="7" t="s">
        <v>777</v>
      </c>
      <c r="D62" s="7" t="s">
        <v>779</v>
      </c>
      <c r="E62" s="7" t="s">
        <v>778</v>
      </c>
    </row>
    <row r="63" spans="1:5" ht="15">
      <c r="A63" s="7" t="s">
        <v>780</v>
      </c>
      <c r="B63" s="7" t="s">
        <v>781</v>
      </c>
      <c r="C63" s="7" t="s">
        <v>782</v>
      </c>
      <c r="D63" s="7" t="s">
        <v>784</v>
      </c>
      <c r="E63" s="7" t="s">
        <v>783</v>
      </c>
    </row>
    <row r="64" spans="1:5" ht="15">
      <c r="A64" s="7" t="s">
        <v>785</v>
      </c>
      <c r="B64" s="7" t="s">
        <v>786</v>
      </c>
      <c r="C64" s="7" t="s">
        <v>787</v>
      </c>
      <c r="D64" s="7" t="s">
        <v>789</v>
      </c>
      <c r="E64" s="7" t="s">
        <v>788</v>
      </c>
    </row>
    <row r="65" spans="1:5" ht="15">
      <c r="A65" s="7" t="s">
        <v>790</v>
      </c>
      <c r="B65" s="7" t="s">
        <v>791</v>
      </c>
      <c r="C65" s="7" t="s">
        <v>792</v>
      </c>
      <c r="D65" s="7" t="s">
        <v>794</v>
      </c>
      <c r="E65" s="7" t="s">
        <v>793</v>
      </c>
    </row>
    <row r="66" spans="1:5" ht="15">
      <c r="A66" s="7" t="s">
        <v>795</v>
      </c>
      <c r="B66" s="7" t="s">
        <v>796</v>
      </c>
      <c r="C66" s="7" t="s">
        <v>797</v>
      </c>
      <c r="D66" s="7" t="s">
        <v>799</v>
      </c>
      <c r="E66" s="7" t="s">
        <v>798</v>
      </c>
    </row>
    <row r="67" spans="1:5" ht="15">
      <c r="A67" s="7" t="s">
        <v>735</v>
      </c>
      <c r="B67" s="7" t="s">
        <v>800</v>
      </c>
      <c r="C67" s="7" t="s">
        <v>801</v>
      </c>
      <c r="D67" s="7" t="s">
        <v>803</v>
      </c>
      <c r="E67" s="7" t="s">
        <v>802</v>
      </c>
    </row>
    <row r="68" spans="1:5" ht="15">
      <c r="A68" s="7" t="s">
        <v>804</v>
      </c>
      <c r="B68" s="7" t="s">
        <v>805</v>
      </c>
      <c r="C68" s="7" t="s">
        <v>806</v>
      </c>
      <c r="D68" s="7" t="s">
        <v>808</v>
      </c>
      <c r="E68" s="7" t="s">
        <v>807</v>
      </c>
    </row>
    <row r="69" spans="1:5" ht="15">
      <c r="A69" s="7" t="s">
        <v>809</v>
      </c>
      <c r="B69" s="7" t="s">
        <v>810</v>
      </c>
      <c r="C69" s="7" t="s">
        <v>811</v>
      </c>
      <c r="D69" s="7" t="s">
        <v>813</v>
      </c>
      <c r="E69" s="7" t="s">
        <v>812</v>
      </c>
    </row>
    <row r="70" spans="1:5" ht="15">
      <c r="A70" s="7" t="s">
        <v>814</v>
      </c>
      <c r="B70" s="7" t="s">
        <v>815</v>
      </c>
      <c r="C70" s="7" t="s">
        <v>816</v>
      </c>
      <c r="D70" s="7" t="s">
        <v>818</v>
      </c>
      <c r="E70" s="7" t="s">
        <v>817</v>
      </c>
    </row>
    <row r="71" spans="1:5" ht="15">
      <c r="A71" s="7" t="s">
        <v>819</v>
      </c>
      <c r="B71" s="7" t="s">
        <v>820</v>
      </c>
      <c r="C71" s="7" t="s">
        <v>821</v>
      </c>
      <c r="D71" s="7" t="s">
        <v>823</v>
      </c>
      <c r="E71" s="7" t="s">
        <v>822</v>
      </c>
    </row>
    <row r="72" spans="1:5" ht="15">
      <c r="A72" s="7" t="s">
        <v>824</v>
      </c>
      <c r="B72" s="7" t="s">
        <v>825</v>
      </c>
      <c r="C72" s="7" t="s">
        <v>826</v>
      </c>
      <c r="D72" s="7" t="s">
        <v>828</v>
      </c>
      <c r="E72" s="7" t="s">
        <v>827</v>
      </c>
    </row>
    <row r="73" spans="1:5" ht="15">
      <c r="A73" s="7" t="s">
        <v>829</v>
      </c>
      <c r="B73" s="7" t="s">
        <v>830</v>
      </c>
      <c r="C73" s="7" t="s">
        <v>831</v>
      </c>
      <c r="D73" s="7" t="s">
        <v>833</v>
      </c>
      <c r="E73" s="7" t="s">
        <v>832</v>
      </c>
    </row>
    <row r="74" spans="1:5" ht="15">
      <c r="A74" s="7" t="s">
        <v>834</v>
      </c>
      <c r="B74" s="7" t="s">
        <v>835</v>
      </c>
      <c r="C74" s="7" t="s">
        <v>836</v>
      </c>
      <c r="D74" s="7" t="s">
        <v>838</v>
      </c>
      <c r="E74" s="7" t="s">
        <v>837</v>
      </c>
    </row>
    <row r="75" spans="1:5" ht="15">
      <c r="A75" s="7" t="s">
        <v>839</v>
      </c>
      <c r="B75" s="7" t="s">
        <v>840</v>
      </c>
      <c r="C75" s="7" t="s">
        <v>841</v>
      </c>
      <c r="D75" s="7" t="s">
        <v>843</v>
      </c>
      <c r="E75" s="7" t="s">
        <v>842</v>
      </c>
    </row>
    <row r="76" spans="1:5" ht="15">
      <c r="A76" s="7" t="s">
        <v>844</v>
      </c>
      <c r="B76" s="7" t="s">
        <v>845</v>
      </c>
      <c r="C76" s="7" t="s">
        <v>846</v>
      </c>
      <c r="D76" s="7" t="s">
        <v>848</v>
      </c>
      <c r="E76" s="7" t="s">
        <v>847</v>
      </c>
    </row>
    <row r="77" spans="1:5" ht="15">
      <c r="A77" s="7" t="s">
        <v>849</v>
      </c>
      <c r="B77" s="7" t="s">
        <v>850</v>
      </c>
      <c r="C77" s="7" t="s">
        <v>851</v>
      </c>
      <c r="D77" s="7" t="s">
        <v>853</v>
      </c>
      <c r="E77" s="7" t="s">
        <v>852</v>
      </c>
    </row>
    <row r="78" spans="1:5" ht="15">
      <c r="A78" s="7" t="s">
        <v>854</v>
      </c>
      <c r="B78" s="7" t="s">
        <v>855</v>
      </c>
      <c r="C78" s="7" t="s">
        <v>856</v>
      </c>
      <c r="D78" s="7" t="s">
        <v>858</v>
      </c>
      <c r="E78" s="7" t="s">
        <v>857</v>
      </c>
    </row>
    <row r="79" spans="1:4" ht="15">
      <c r="A79" s="7" t="s">
        <v>859</v>
      </c>
      <c r="B79" s="7" t="s">
        <v>860</v>
      </c>
      <c r="C79" s="7" t="s">
        <v>861</v>
      </c>
      <c r="D79" s="7" t="s">
        <v>862</v>
      </c>
    </row>
    <row r="80" spans="1:4" ht="15">
      <c r="A80" s="7" t="s">
        <v>863</v>
      </c>
      <c r="B80" s="7" t="s">
        <v>864</v>
      </c>
      <c r="C80" s="7" t="s">
        <v>865</v>
      </c>
      <c r="D80" s="7" t="s">
        <v>866</v>
      </c>
    </row>
    <row r="81" spans="1:4" ht="15">
      <c r="A81" s="7" t="s">
        <v>867</v>
      </c>
      <c r="B81" s="7" t="s">
        <v>868</v>
      </c>
      <c r="C81" s="7" t="s">
        <v>869</v>
      </c>
      <c r="D81" s="7" t="s">
        <v>870</v>
      </c>
    </row>
    <row r="82" spans="1:4" ht="15">
      <c r="A82" s="7" t="s">
        <v>871</v>
      </c>
      <c r="B82" s="7" t="s">
        <v>872</v>
      </c>
      <c r="D82" s="7" t="s">
        <v>873</v>
      </c>
    </row>
    <row r="83" spans="1:4" ht="15">
      <c r="A83" s="7" t="s">
        <v>874</v>
      </c>
      <c r="B83" s="7" t="s">
        <v>875</v>
      </c>
      <c r="D83" s="7" t="s">
        <v>876</v>
      </c>
    </row>
    <row r="84" spans="1:2" ht="15">
      <c r="A84" s="7" t="s">
        <v>877</v>
      </c>
      <c r="B84" s="7" t="s">
        <v>878</v>
      </c>
    </row>
    <row r="85" spans="1:2" ht="15">
      <c r="A85" s="7" t="s">
        <v>879</v>
      </c>
      <c r="B85" s="7" t="s">
        <v>880</v>
      </c>
    </row>
    <row r="86" spans="1:2" ht="15">
      <c r="A86" s="7" t="s">
        <v>881</v>
      </c>
      <c r="B86" s="7" t="s">
        <v>882</v>
      </c>
    </row>
    <row r="87" spans="1:2" ht="15">
      <c r="A87" s="7" t="s">
        <v>883</v>
      </c>
      <c r="B87" s="7" t="s">
        <v>884</v>
      </c>
    </row>
    <row r="88" spans="1:2" ht="15">
      <c r="A88" s="7" t="s">
        <v>885</v>
      </c>
      <c r="B88" s="7" t="s">
        <v>886</v>
      </c>
    </row>
    <row r="89" spans="1:2" ht="15">
      <c r="A89" s="7" t="s">
        <v>887</v>
      </c>
      <c r="B89" s="7" t="s">
        <v>888</v>
      </c>
    </row>
    <row r="90" spans="1:2" ht="15">
      <c r="A90" s="7" t="s">
        <v>889</v>
      </c>
      <c r="B90" s="7" t="s">
        <v>890</v>
      </c>
    </row>
    <row r="91" spans="1:2" ht="15">
      <c r="A91" s="7" t="s">
        <v>891</v>
      </c>
      <c r="B91" s="7" t="s">
        <v>892</v>
      </c>
    </row>
    <row r="92" spans="1:2" ht="15">
      <c r="A92" s="7" t="s">
        <v>893</v>
      </c>
      <c r="B92" s="7" t="s">
        <v>894</v>
      </c>
    </row>
    <row r="93" spans="1:2" ht="15">
      <c r="A93" s="7" t="s">
        <v>895</v>
      </c>
      <c r="B93" s="7" t="s">
        <v>896</v>
      </c>
    </row>
    <row r="94" spans="1:2" ht="15">
      <c r="A94" s="7" t="s">
        <v>897</v>
      </c>
      <c r="B94" s="7" t="s">
        <v>898</v>
      </c>
    </row>
    <row r="95" spans="1:2" ht="15">
      <c r="A95" s="7" t="s">
        <v>899</v>
      </c>
      <c r="B95" s="7" t="s">
        <v>900</v>
      </c>
    </row>
    <row r="96" spans="1:2" ht="15">
      <c r="A96" s="7" t="s">
        <v>901</v>
      </c>
      <c r="B96" s="7" t="s">
        <v>902</v>
      </c>
    </row>
    <row r="97" spans="1:2" ht="15">
      <c r="A97" s="7" t="s">
        <v>903</v>
      </c>
      <c r="B97" s="7" t="s">
        <v>904</v>
      </c>
    </row>
    <row r="98" spans="1:2" ht="15">
      <c r="A98" s="7" t="s">
        <v>905</v>
      </c>
      <c r="B98" s="7" t="s">
        <v>906</v>
      </c>
    </row>
    <row r="99" spans="1:2" ht="15">
      <c r="A99" s="7" t="s">
        <v>907</v>
      </c>
      <c r="B99" s="7" t="s">
        <v>908</v>
      </c>
    </row>
    <row r="100" spans="1:2" ht="15">
      <c r="A100" s="7" t="s">
        <v>909</v>
      </c>
      <c r="B100" s="7" t="s">
        <v>910</v>
      </c>
    </row>
    <row r="101" spans="1:2" ht="15">
      <c r="A101" s="7" t="s">
        <v>911</v>
      </c>
      <c r="B101" s="7" t="s">
        <v>912</v>
      </c>
    </row>
    <row r="102" spans="1:2" ht="15">
      <c r="A102" s="7" t="s">
        <v>913</v>
      </c>
      <c r="B102" s="7" t="s">
        <v>914</v>
      </c>
    </row>
    <row r="103" spans="1:2" ht="15">
      <c r="A103" s="7" t="s">
        <v>915</v>
      </c>
      <c r="B103" s="7" t="s">
        <v>916</v>
      </c>
    </row>
    <row r="104" spans="1:2" ht="15">
      <c r="A104" s="7" t="s">
        <v>917</v>
      </c>
      <c r="B104" s="7" t="s">
        <v>918</v>
      </c>
    </row>
    <row r="105" spans="1:2" ht="15">
      <c r="A105" s="7" t="s">
        <v>919</v>
      </c>
      <c r="B105" s="7" t="s">
        <v>862</v>
      </c>
    </row>
    <row r="106" spans="1:2" ht="15">
      <c r="A106" s="7" t="s">
        <v>920</v>
      </c>
      <c r="B106" s="7" t="s">
        <v>921</v>
      </c>
    </row>
    <row r="107" spans="1:2" ht="15">
      <c r="A107" s="7" t="s">
        <v>922</v>
      </c>
      <c r="B107" s="7" t="s">
        <v>923</v>
      </c>
    </row>
    <row r="108" ht="15">
      <c r="B108" s="7" t="s">
        <v>924</v>
      </c>
    </row>
    <row r="109" ht="15">
      <c r="B109" s="7" t="s">
        <v>925</v>
      </c>
    </row>
    <row r="110" ht="15">
      <c r="B110" s="7" t="s">
        <v>926</v>
      </c>
    </row>
    <row r="111" ht="15">
      <c r="B111" s="7" t="s">
        <v>927</v>
      </c>
    </row>
    <row r="112" ht="15">
      <c r="B112" s="7" t="s">
        <v>928</v>
      </c>
    </row>
    <row r="113" ht="15">
      <c r="B113" s="7" t="s">
        <v>929</v>
      </c>
    </row>
    <row r="114" ht="15">
      <c r="B114" s="7" t="s">
        <v>930</v>
      </c>
    </row>
  </sheetData>
  <sheetProtection sheet="1" objects="1" scenarios="1"/>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5"/>
  <sheetData>
    <row r="1" ht="15">
      <c r="A1" t="s">
        <v>60</v>
      </c>
    </row>
    <row r="2" ht="15">
      <c r="A2" t="s">
        <v>1048</v>
      </c>
    </row>
  </sheetData>
  <sheetProtection sheet="1" objects="1" scenarios="1"/>
  <printOptions/>
  <pageMargins left="0.7" right="0.7" top="0.787401575" bottom="0.7874015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G115"/>
  <sheetViews>
    <sheetView zoomScalePageLayoutView="0" workbookViewId="0" topLeftCell="A1">
      <selection activeCell="E17" sqref="E17"/>
    </sheetView>
  </sheetViews>
  <sheetFormatPr defaultColWidth="9.140625" defaultRowHeight="15"/>
  <cols>
    <col min="1" max="7" width="27.140625" style="0" customWidth="1"/>
  </cols>
  <sheetData>
    <row r="1" spans="1:7" ht="15">
      <c r="A1" t="s">
        <v>1050</v>
      </c>
      <c r="B1" t="s">
        <v>1052</v>
      </c>
      <c r="C1" t="s">
        <v>1054</v>
      </c>
      <c r="D1" t="s">
        <v>819</v>
      </c>
      <c r="E1" t="s">
        <v>1057</v>
      </c>
      <c r="F1" t="s">
        <v>1059</v>
      </c>
      <c r="G1" t="s">
        <v>1061</v>
      </c>
    </row>
    <row r="2" spans="1:7" ht="15">
      <c r="A2" s="6" t="s">
        <v>490</v>
      </c>
      <c r="B2" s="6" t="s">
        <v>490</v>
      </c>
      <c r="C2" s="6" t="s">
        <v>490</v>
      </c>
      <c r="D2" s="6" t="s">
        <v>490</v>
      </c>
      <c r="E2" s="6" t="s">
        <v>490</v>
      </c>
      <c r="F2" s="6" t="s">
        <v>490</v>
      </c>
      <c r="G2" s="6" t="s">
        <v>490</v>
      </c>
    </row>
    <row r="3" spans="1:7" ht="15">
      <c r="A3" s="27" t="s">
        <v>4478</v>
      </c>
      <c r="B3" s="27" t="s">
        <v>1052</v>
      </c>
      <c r="C3" s="27" t="s">
        <v>4479</v>
      </c>
      <c r="D3" s="27" t="s">
        <v>4480</v>
      </c>
      <c r="E3" s="27" t="s">
        <v>4481</v>
      </c>
      <c r="F3" s="27" t="s">
        <v>4482</v>
      </c>
      <c r="G3" s="27" t="s">
        <v>4483</v>
      </c>
    </row>
    <row r="4" spans="1:7" ht="15">
      <c r="A4" s="27" t="s">
        <v>1050</v>
      </c>
      <c r="B4" s="27" t="s">
        <v>4484</v>
      </c>
      <c r="C4" s="27" t="s">
        <v>4485</v>
      </c>
      <c r="D4" s="27" t="s">
        <v>4486</v>
      </c>
      <c r="E4" s="27" t="s">
        <v>4487</v>
      </c>
      <c r="F4" s="27" t="s">
        <v>4488</v>
      </c>
      <c r="G4" s="27" t="s">
        <v>4489</v>
      </c>
    </row>
    <row r="5" spans="1:7" ht="15">
      <c r="A5" s="27" t="s">
        <v>4490</v>
      </c>
      <c r="B5" s="27" t="s">
        <v>4491</v>
      </c>
      <c r="C5" s="27" t="s">
        <v>1054</v>
      </c>
      <c r="D5" s="27" t="s">
        <v>4492</v>
      </c>
      <c r="E5" s="27" t="s">
        <v>4493</v>
      </c>
      <c r="F5" s="27" t="s">
        <v>1059</v>
      </c>
      <c r="G5" s="27" t="s">
        <v>4494</v>
      </c>
    </row>
    <row r="6" spans="1:7" ht="15">
      <c r="A6" s="27" t="s">
        <v>4495</v>
      </c>
      <c r="B6" s="27" t="s">
        <v>4496</v>
      </c>
      <c r="C6" s="27" t="s">
        <v>4497</v>
      </c>
      <c r="D6" s="27" t="s">
        <v>819</v>
      </c>
      <c r="E6" s="27" t="s">
        <v>1057</v>
      </c>
      <c r="F6" s="27" t="s">
        <v>4498</v>
      </c>
      <c r="G6" s="27" t="s">
        <v>4499</v>
      </c>
    </row>
    <row r="7" spans="1:7" ht="15">
      <c r="A7" s="27" t="s">
        <v>4500</v>
      </c>
      <c r="B7" s="27" t="s">
        <v>4501</v>
      </c>
      <c r="C7" s="27" t="s">
        <v>4502</v>
      </c>
      <c r="D7" s="27" t="s">
        <v>4503</v>
      </c>
      <c r="E7" s="27" t="s">
        <v>4504</v>
      </c>
      <c r="F7" s="27" t="s">
        <v>4505</v>
      </c>
      <c r="G7" s="27" t="s">
        <v>4506</v>
      </c>
    </row>
    <row r="8" spans="1:7" ht="15">
      <c r="A8" s="27" t="s">
        <v>4507</v>
      </c>
      <c r="B8" s="27" t="s">
        <v>4508</v>
      </c>
      <c r="C8" s="27" t="s">
        <v>4509</v>
      </c>
      <c r="D8" s="6" t="s">
        <v>518</v>
      </c>
      <c r="E8" s="27" t="s">
        <v>4510</v>
      </c>
      <c r="F8" s="6" t="s">
        <v>518</v>
      </c>
      <c r="G8" s="27" t="s">
        <v>4511</v>
      </c>
    </row>
    <row r="9" spans="1:7" ht="15">
      <c r="A9" s="27" t="s">
        <v>4512</v>
      </c>
      <c r="B9" s="27" t="s">
        <v>4513</v>
      </c>
      <c r="C9" s="27" t="s">
        <v>4514</v>
      </c>
      <c r="D9" s="27" t="s">
        <v>4515</v>
      </c>
      <c r="E9" s="27" t="s">
        <v>4516</v>
      </c>
      <c r="F9" s="27" t="s">
        <v>4517</v>
      </c>
      <c r="G9" s="27" t="s">
        <v>4518</v>
      </c>
    </row>
    <row r="10" spans="1:7" ht="15">
      <c r="A10" s="27" t="s">
        <v>4519</v>
      </c>
      <c r="B10" s="27" t="s">
        <v>4520</v>
      </c>
      <c r="C10" s="27" t="s">
        <v>4521</v>
      </c>
      <c r="D10" s="27" t="s">
        <v>535</v>
      </c>
      <c r="E10" s="27" t="s">
        <v>4522</v>
      </c>
      <c r="F10" s="27" t="s">
        <v>4523</v>
      </c>
      <c r="G10" s="27" t="s">
        <v>4524</v>
      </c>
    </row>
    <row r="11" spans="1:7" ht="15">
      <c r="A11" s="27" t="s">
        <v>4525</v>
      </c>
      <c r="B11" s="27" t="s">
        <v>4526</v>
      </c>
      <c r="C11" s="27" t="s">
        <v>4527</v>
      </c>
      <c r="D11" s="27" t="s">
        <v>4478</v>
      </c>
      <c r="E11" s="6" t="s">
        <v>518</v>
      </c>
      <c r="F11" s="27" t="s">
        <v>3940</v>
      </c>
      <c r="G11" s="27" t="s">
        <v>1061</v>
      </c>
    </row>
    <row r="12" spans="1:7" ht="15">
      <c r="A12" s="27" t="s">
        <v>4528</v>
      </c>
      <c r="B12" s="6" t="s">
        <v>518</v>
      </c>
      <c r="C12" s="27" t="s">
        <v>4529</v>
      </c>
      <c r="D12" s="27" t="s">
        <v>4530</v>
      </c>
      <c r="E12" s="27" t="s">
        <v>528</v>
      </c>
      <c r="F12" s="27" t="s">
        <v>1328</v>
      </c>
      <c r="G12" s="27" t="s">
        <v>4531</v>
      </c>
    </row>
    <row r="13" spans="1:7" ht="15">
      <c r="A13" s="6" t="s">
        <v>518</v>
      </c>
      <c r="B13" s="27" t="s">
        <v>4532</v>
      </c>
      <c r="C13" s="6" t="s">
        <v>518</v>
      </c>
      <c r="D13" s="27" t="s">
        <v>4533</v>
      </c>
      <c r="E13" s="27" t="s">
        <v>4534</v>
      </c>
      <c r="F13" s="27" t="s">
        <v>1311</v>
      </c>
      <c r="G13" s="6" t="s">
        <v>518</v>
      </c>
    </row>
    <row r="14" spans="1:7" ht="15">
      <c r="A14" s="27" t="s">
        <v>1253</v>
      </c>
      <c r="B14" s="27" t="s">
        <v>4535</v>
      </c>
      <c r="C14" s="27" t="s">
        <v>4536</v>
      </c>
      <c r="D14" s="27" t="s">
        <v>4537</v>
      </c>
      <c r="E14" s="27" t="s">
        <v>4538</v>
      </c>
      <c r="F14" s="27" t="s">
        <v>4539</v>
      </c>
      <c r="G14" s="27" t="s">
        <v>4540</v>
      </c>
    </row>
    <row r="15" spans="1:7" ht="15">
      <c r="A15" s="27" t="s">
        <v>4541</v>
      </c>
      <c r="B15" s="27" t="s">
        <v>4542</v>
      </c>
      <c r="C15" s="27" t="s">
        <v>4543</v>
      </c>
      <c r="D15" s="27" t="s">
        <v>4544</v>
      </c>
      <c r="E15" s="27" t="s">
        <v>4545</v>
      </c>
      <c r="F15" s="27" t="s">
        <v>4546</v>
      </c>
      <c r="G15" s="27" t="s">
        <v>4541</v>
      </c>
    </row>
    <row r="16" spans="1:7" ht="15">
      <c r="A16" s="27" t="s">
        <v>543</v>
      </c>
      <c r="B16" s="27" t="s">
        <v>4547</v>
      </c>
      <c r="C16" s="27" t="s">
        <v>4548</v>
      </c>
      <c r="D16" s="27" t="s">
        <v>4549</v>
      </c>
      <c r="E16" s="27" t="s">
        <v>4550</v>
      </c>
      <c r="F16" s="27" t="s">
        <v>4551</v>
      </c>
      <c r="G16" s="27" t="s">
        <v>1251</v>
      </c>
    </row>
    <row r="17" spans="1:7" ht="15">
      <c r="A17" s="27" t="s">
        <v>550</v>
      </c>
      <c r="B17" s="27" t="s">
        <v>4552</v>
      </c>
      <c r="C17" s="27" t="s">
        <v>4553</v>
      </c>
      <c r="D17" s="27" t="s">
        <v>4554</v>
      </c>
      <c r="E17" s="27" t="s">
        <v>3408</v>
      </c>
      <c r="F17" s="27" t="s">
        <v>4555</v>
      </c>
      <c r="G17" s="27" t="s">
        <v>4556</v>
      </c>
    </row>
    <row r="18" spans="1:7" ht="15">
      <c r="A18" s="27" t="s">
        <v>4557</v>
      </c>
      <c r="B18" s="27" t="s">
        <v>4558</v>
      </c>
      <c r="C18" s="27" t="s">
        <v>3379</v>
      </c>
      <c r="D18" s="27" t="s">
        <v>4559</v>
      </c>
      <c r="E18" s="27" t="s">
        <v>3935</v>
      </c>
      <c r="F18" s="27" t="s">
        <v>4560</v>
      </c>
      <c r="G18" s="27" t="s">
        <v>2604</v>
      </c>
    </row>
    <row r="19" spans="1:7" ht="15">
      <c r="A19" s="27" t="s">
        <v>4561</v>
      </c>
      <c r="B19" s="27" t="s">
        <v>4562</v>
      </c>
      <c r="C19" s="27" t="s">
        <v>553</v>
      </c>
      <c r="D19" s="27" t="s">
        <v>4563</v>
      </c>
      <c r="E19" s="27" t="s">
        <v>4564</v>
      </c>
      <c r="F19" s="27" t="s">
        <v>4565</v>
      </c>
      <c r="G19" s="27" t="s">
        <v>4566</v>
      </c>
    </row>
    <row r="20" spans="1:7" ht="15">
      <c r="A20" s="27" t="s">
        <v>4567</v>
      </c>
      <c r="B20" s="27" t="s">
        <v>4568</v>
      </c>
      <c r="C20" s="27" t="s">
        <v>3418</v>
      </c>
      <c r="D20" s="27" t="s">
        <v>4569</v>
      </c>
      <c r="E20" s="27" t="s">
        <v>4305</v>
      </c>
      <c r="F20" s="27" t="s">
        <v>600</v>
      </c>
      <c r="G20" s="27" t="s">
        <v>1196</v>
      </c>
    </row>
    <row r="21" spans="1:7" ht="15">
      <c r="A21" s="27" t="s">
        <v>4570</v>
      </c>
      <c r="B21" s="27" t="s">
        <v>4571</v>
      </c>
      <c r="C21" s="27" t="s">
        <v>4572</v>
      </c>
      <c r="D21" s="27" t="s">
        <v>4573</v>
      </c>
      <c r="E21" s="27" t="s">
        <v>4574</v>
      </c>
      <c r="F21" s="27" t="s">
        <v>4575</v>
      </c>
      <c r="G21" s="27" t="s">
        <v>4576</v>
      </c>
    </row>
    <row r="22" spans="1:7" ht="15">
      <c r="A22" s="27" t="s">
        <v>1315</v>
      </c>
      <c r="B22" s="27" t="s">
        <v>4577</v>
      </c>
      <c r="C22" s="27" t="s">
        <v>4578</v>
      </c>
      <c r="D22" s="27" t="s">
        <v>4579</v>
      </c>
      <c r="E22" s="27" t="s">
        <v>1365</v>
      </c>
      <c r="F22" s="27" t="s">
        <v>599</v>
      </c>
      <c r="G22" s="27" t="s">
        <v>4580</v>
      </c>
    </row>
    <row r="23" spans="1:7" ht="15">
      <c r="A23" s="27" t="s">
        <v>1340</v>
      </c>
      <c r="B23" s="27" t="s">
        <v>4581</v>
      </c>
      <c r="C23" s="27" t="s">
        <v>4582</v>
      </c>
      <c r="D23" s="27" t="s">
        <v>4583</v>
      </c>
      <c r="E23" s="27" t="s">
        <v>4584</v>
      </c>
      <c r="F23" s="27" t="s">
        <v>4585</v>
      </c>
      <c r="G23" s="27" t="s">
        <v>4586</v>
      </c>
    </row>
    <row r="24" spans="1:7" ht="15">
      <c r="A24" s="27" t="s">
        <v>4587</v>
      </c>
      <c r="B24" s="27" t="s">
        <v>4588</v>
      </c>
      <c r="C24" s="27" t="s">
        <v>4589</v>
      </c>
      <c r="D24" s="27" t="s">
        <v>4590</v>
      </c>
      <c r="E24" s="27" t="s">
        <v>1335</v>
      </c>
      <c r="F24" s="27" t="s">
        <v>4591</v>
      </c>
      <c r="G24" s="27" t="s">
        <v>1390</v>
      </c>
    </row>
    <row r="25" spans="1:7" ht="15">
      <c r="A25" s="27" t="s">
        <v>4592</v>
      </c>
      <c r="B25" s="27" t="s">
        <v>2252</v>
      </c>
      <c r="C25" s="27" t="s">
        <v>4593</v>
      </c>
      <c r="D25" s="27" t="s">
        <v>4594</v>
      </c>
      <c r="E25" s="27" t="s">
        <v>1455</v>
      </c>
      <c r="F25" s="27" t="s">
        <v>4595</v>
      </c>
      <c r="G25" s="27" t="s">
        <v>4596</v>
      </c>
    </row>
    <row r="26" spans="1:7" ht="15">
      <c r="A26" s="27" t="s">
        <v>4597</v>
      </c>
      <c r="B26" s="27" t="s">
        <v>4598</v>
      </c>
      <c r="C26" s="27" t="s">
        <v>3456</v>
      </c>
      <c r="D26" s="27" t="s">
        <v>4599</v>
      </c>
      <c r="E26" s="27" t="s">
        <v>4600</v>
      </c>
      <c r="F26" s="27" t="s">
        <v>4601</v>
      </c>
      <c r="G26" s="27" t="s">
        <v>4602</v>
      </c>
    </row>
    <row r="27" spans="1:7" ht="15">
      <c r="A27" s="27" t="s">
        <v>4603</v>
      </c>
      <c r="B27" s="27" t="s">
        <v>4604</v>
      </c>
      <c r="C27" s="27" t="s">
        <v>4605</v>
      </c>
      <c r="D27" s="27" t="s">
        <v>4606</v>
      </c>
      <c r="E27" s="27" t="s">
        <v>4607</v>
      </c>
      <c r="F27" s="27" t="s">
        <v>4608</v>
      </c>
      <c r="G27" s="27" t="s">
        <v>4609</v>
      </c>
    </row>
    <row r="28" spans="1:7" ht="15">
      <c r="A28" s="27" t="s">
        <v>1353</v>
      </c>
      <c r="B28" s="27" t="s">
        <v>4610</v>
      </c>
      <c r="C28" s="27" t="s">
        <v>4291</v>
      </c>
      <c r="D28" s="27" t="s">
        <v>4611</v>
      </c>
      <c r="E28" s="27" t="s">
        <v>2790</v>
      </c>
      <c r="F28" s="27" t="s">
        <v>2803</v>
      </c>
      <c r="G28" s="27" t="s">
        <v>4612</v>
      </c>
    </row>
    <row r="29" spans="1:7" ht="15">
      <c r="A29" s="27" t="s">
        <v>4613</v>
      </c>
      <c r="B29" s="27" t="s">
        <v>4614</v>
      </c>
      <c r="C29" s="27" t="s">
        <v>2650</v>
      </c>
      <c r="D29" s="27" t="s">
        <v>1538</v>
      </c>
      <c r="E29" s="27" t="s">
        <v>4615</v>
      </c>
      <c r="F29" s="27" t="s">
        <v>4616</v>
      </c>
      <c r="G29" s="27" t="s">
        <v>4617</v>
      </c>
    </row>
    <row r="30" spans="1:7" ht="15">
      <c r="A30" s="27" t="s">
        <v>599</v>
      </c>
      <c r="B30" s="27" t="s">
        <v>4618</v>
      </c>
      <c r="C30" s="27" t="s">
        <v>4619</v>
      </c>
      <c r="D30" s="27" t="s">
        <v>4620</v>
      </c>
      <c r="E30" s="27" t="s">
        <v>4621</v>
      </c>
      <c r="F30" s="27" t="s">
        <v>4622</v>
      </c>
      <c r="G30" s="27" t="s">
        <v>4623</v>
      </c>
    </row>
    <row r="31" spans="1:7" ht="15">
      <c r="A31" s="27" t="s">
        <v>4624</v>
      </c>
      <c r="B31" s="27" t="s">
        <v>4625</v>
      </c>
      <c r="C31" s="27" t="s">
        <v>4626</v>
      </c>
      <c r="D31" s="27" t="s">
        <v>3530</v>
      </c>
      <c r="E31" s="27" t="s">
        <v>4627</v>
      </c>
      <c r="F31" s="27" t="s">
        <v>2683</v>
      </c>
      <c r="G31" s="27" t="s">
        <v>4628</v>
      </c>
    </row>
    <row r="32" spans="1:7" ht="15">
      <c r="A32" s="27" t="s">
        <v>4629</v>
      </c>
      <c r="B32" s="27" t="s">
        <v>1719</v>
      </c>
      <c r="C32" s="27" t="s">
        <v>4630</v>
      </c>
      <c r="D32" s="27" t="s">
        <v>665</v>
      </c>
      <c r="E32" s="27" t="s">
        <v>4631</v>
      </c>
      <c r="F32" s="27" t="s">
        <v>4632</v>
      </c>
      <c r="G32" s="27" t="s">
        <v>4633</v>
      </c>
    </row>
    <row r="33" spans="1:7" ht="15">
      <c r="A33" s="27" t="s">
        <v>4634</v>
      </c>
      <c r="B33" s="27" t="s">
        <v>720</v>
      </c>
      <c r="C33" s="27" t="s">
        <v>4635</v>
      </c>
      <c r="D33" s="27" t="s">
        <v>2715</v>
      </c>
      <c r="E33" s="27" t="s">
        <v>4636</v>
      </c>
      <c r="F33" s="27" t="s">
        <v>4637</v>
      </c>
      <c r="G33" s="27" t="s">
        <v>4638</v>
      </c>
    </row>
    <row r="34" spans="1:7" ht="15">
      <c r="A34" s="27" t="s">
        <v>4639</v>
      </c>
      <c r="B34" s="27" t="s">
        <v>4640</v>
      </c>
      <c r="C34" s="27" t="s">
        <v>2672</v>
      </c>
      <c r="D34" s="27" t="s">
        <v>3333</v>
      </c>
      <c r="E34" s="27" t="s">
        <v>4641</v>
      </c>
      <c r="F34" s="27" t="s">
        <v>4292</v>
      </c>
      <c r="G34" s="27" t="s">
        <v>4642</v>
      </c>
    </row>
    <row r="35" spans="1:7" ht="15">
      <c r="A35" s="27" t="s">
        <v>4643</v>
      </c>
      <c r="B35" s="27" t="s">
        <v>4644</v>
      </c>
      <c r="C35" s="27" t="s">
        <v>4645</v>
      </c>
      <c r="D35" s="27" t="s">
        <v>4646</v>
      </c>
      <c r="E35" s="27" t="s">
        <v>4647</v>
      </c>
      <c r="F35" s="27" t="s">
        <v>4648</v>
      </c>
      <c r="G35" s="27" t="s">
        <v>4649</v>
      </c>
    </row>
    <row r="36" spans="1:7" ht="15">
      <c r="A36" s="27" t="s">
        <v>4650</v>
      </c>
      <c r="B36" s="28" t="s">
        <v>4651</v>
      </c>
      <c r="C36" s="27" t="s">
        <v>4652</v>
      </c>
      <c r="D36" s="27" t="s">
        <v>4653</v>
      </c>
      <c r="E36" s="27" t="s">
        <v>4654</v>
      </c>
      <c r="F36" s="27" t="s">
        <v>1510</v>
      </c>
      <c r="G36" s="27" t="s">
        <v>4655</v>
      </c>
    </row>
    <row r="37" spans="1:7" ht="15">
      <c r="A37" s="27" t="s">
        <v>4656</v>
      </c>
      <c r="B37" s="27" t="s">
        <v>4657</v>
      </c>
      <c r="C37" s="27" t="s">
        <v>4658</v>
      </c>
      <c r="D37" s="27" t="s">
        <v>1620</v>
      </c>
      <c r="E37" s="27" t="s">
        <v>4659</v>
      </c>
      <c r="F37" s="27" t="s">
        <v>4660</v>
      </c>
      <c r="G37" s="27" t="s">
        <v>2738</v>
      </c>
    </row>
    <row r="38" spans="1:7" ht="15">
      <c r="A38" s="27" t="s">
        <v>4661</v>
      </c>
      <c r="B38" s="27" t="s">
        <v>4662</v>
      </c>
      <c r="C38" s="27" t="s">
        <v>4663</v>
      </c>
      <c r="D38" s="27" t="s">
        <v>4664</v>
      </c>
      <c r="E38" s="27" t="s">
        <v>2350</v>
      </c>
      <c r="F38" s="27" t="s">
        <v>4665</v>
      </c>
      <c r="G38" s="27" t="s">
        <v>4666</v>
      </c>
    </row>
    <row r="39" spans="1:7" ht="15">
      <c r="A39" s="27" t="s">
        <v>4667</v>
      </c>
      <c r="B39" s="27" t="s">
        <v>4668</v>
      </c>
      <c r="C39" s="27" t="s">
        <v>4669</v>
      </c>
      <c r="D39" s="27" t="s">
        <v>4670</v>
      </c>
      <c r="E39" s="27" t="s">
        <v>4671</v>
      </c>
      <c r="F39" s="27" t="s">
        <v>4672</v>
      </c>
      <c r="G39" s="27" t="s">
        <v>4673</v>
      </c>
    </row>
    <row r="40" spans="1:7" ht="15">
      <c r="A40" s="27" t="s">
        <v>4573</v>
      </c>
      <c r="B40" s="27" t="s">
        <v>4674</v>
      </c>
      <c r="C40" s="27" t="s">
        <v>4675</v>
      </c>
      <c r="D40" s="27" t="s">
        <v>4676</v>
      </c>
      <c r="E40" s="27" t="s">
        <v>4677</v>
      </c>
      <c r="F40" s="27" t="s">
        <v>2829</v>
      </c>
      <c r="G40" s="27" t="s">
        <v>4678</v>
      </c>
    </row>
    <row r="41" spans="1:7" ht="15">
      <c r="A41" s="27" t="s">
        <v>4649</v>
      </c>
      <c r="B41" s="27" t="s">
        <v>4679</v>
      </c>
      <c r="C41" s="27" t="s">
        <v>4680</v>
      </c>
      <c r="D41" s="27" t="s">
        <v>4681</v>
      </c>
      <c r="E41" s="27" t="s">
        <v>4682</v>
      </c>
      <c r="F41" s="27" t="s">
        <v>4683</v>
      </c>
      <c r="G41" s="27" t="s">
        <v>4684</v>
      </c>
    </row>
    <row r="42" spans="1:7" ht="15">
      <c r="A42" s="27" t="s">
        <v>4685</v>
      </c>
      <c r="B42" s="27" t="s">
        <v>4686</v>
      </c>
      <c r="C42" s="27" t="s">
        <v>4687</v>
      </c>
      <c r="D42" s="27" t="s">
        <v>4688</v>
      </c>
      <c r="E42" s="27" t="s">
        <v>4689</v>
      </c>
      <c r="F42" s="27" t="s">
        <v>4690</v>
      </c>
      <c r="G42" s="27" t="s">
        <v>4691</v>
      </c>
    </row>
    <row r="43" spans="1:7" ht="15">
      <c r="A43" s="27" t="s">
        <v>4692</v>
      </c>
      <c r="B43" s="27" t="s">
        <v>4693</v>
      </c>
      <c r="C43" s="27" t="s">
        <v>4694</v>
      </c>
      <c r="D43" s="27" t="s">
        <v>4695</v>
      </c>
      <c r="E43" s="27" t="s">
        <v>1683</v>
      </c>
      <c r="F43" s="27" t="s">
        <v>1634</v>
      </c>
      <c r="G43" s="27" t="s">
        <v>2885</v>
      </c>
    </row>
    <row r="44" spans="1:7" ht="15">
      <c r="A44" s="27" t="s">
        <v>4696</v>
      </c>
      <c r="B44" s="27" t="s">
        <v>3705</v>
      </c>
      <c r="C44" s="27" t="s">
        <v>4697</v>
      </c>
      <c r="D44" s="27" t="s">
        <v>2881</v>
      </c>
      <c r="E44" s="27" t="s">
        <v>4698</v>
      </c>
      <c r="F44" s="27" t="s">
        <v>4699</v>
      </c>
      <c r="G44" s="27" t="s">
        <v>4700</v>
      </c>
    </row>
    <row r="45" spans="1:7" ht="15">
      <c r="A45" s="27" t="s">
        <v>4701</v>
      </c>
      <c r="B45" s="27" t="s">
        <v>4702</v>
      </c>
      <c r="C45" s="27" t="s">
        <v>4703</v>
      </c>
      <c r="D45" s="27" t="s">
        <v>1702</v>
      </c>
      <c r="E45" s="27" t="s">
        <v>4704</v>
      </c>
      <c r="F45" s="27" t="s">
        <v>4705</v>
      </c>
      <c r="G45" s="27" t="s">
        <v>1208</v>
      </c>
    </row>
    <row r="46" spans="1:7" ht="15">
      <c r="A46" s="27" t="s">
        <v>4706</v>
      </c>
      <c r="B46" s="27" t="s">
        <v>4707</v>
      </c>
      <c r="C46" s="27" t="s">
        <v>4708</v>
      </c>
      <c r="D46" s="27" t="s">
        <v>4709</v>
      </c>
      <c r="E46" s="27" t="s">
        <v>4710</v>
      </c>
      <c r="F46" s="27" t="s">
        <v>4711</v>
      </c>
      <c r="G46" s="27" t="s">
        <v>1560</v>
      </c>
    </row>
    <row r="47" spans="1:7" ht="15">
      <c r="A47" s="27" t="s">
        <v>4712</v>
      </c>
      <c r="B47" s="27" t="s">
        <v>4713</v>
      </c>
      <c r="C47" s="27" t="s">
        <v>4714</v>
      </c>
      <c r="D47" s="27" t="s">
        <v>781</v>
      </c>
      <c r="E47" s="27" t="s">
        <v>4715</v>
      </c>
      <c r="F47" s="27" t="s">
        <v>4716</v>
      </c>
      <c r="G47" s="27" t="s">
        <v>4717</v>
      </c>
    </row>
    <row r="48" spans="1:7" ht="15">
      <c r="A48" s="27" t="s">
        <v>4718</v>
      </c>
      <c r="B48" s="27" t="s">
        <v>4719</v>
      </c>
      <c r="C48" s="27" t="s">
        <v>4720</v>
      </c>
      <c r="D48" s="27" t="s">
        <v>4721</v>
      </c>
      <c r="E48" s="27" t="s">
        <v>4722</v>
      </c>
      <c r="F48" s="27" t="s">
        <v>4723</v>
      </c>
      <c r="G48" s="27" t="s">
        <v>4724</v>
      </c>
    </row>
    <row r="49" spans="1:7" ht="15">
      <c r="A49" s="27" t="s">
        <v>3895</v>
      </c>
      <c r="B49" s="27" t="s">
        <v>4725</v>
      </c>
      <c r="C49" s="27" t="s">
        <v>4726</v>
      </c>
      <c r="D49" s="27" t="s">
        <v>4727</v>
      </c>
      <c r="E49" s="27" t="s">
        <v>4728</v>
      </c>
      <c r="F49" s="27" t="s">
        <v>4729</v>
      </c>
      <c r="G49" s="27" t="s">
        <v>4730</v>
      </c>
    </row>
    <row r="50" spans="1:7" ht="15">
      <c r="A50" s="27" t="s">
        <v>4731</v>
      </c>
      <c r="C50" s="27" t="s">
        <v>4732</v>
      </c>
      <c r="D50" s="27" t="s">
        <v>4733</v>
      </c>
      <c r="E50" s="27" t="s">
        <v>4734</v>
      </c>
      <c r="F50" s="27" t="s">
        <v>4735</v>
      </c>
      <c r="G50" s="27" t="s">
        <v>4736</v>
      </c>
    </row>
    <row r="51" spans="1:7" ht="15">
      <c r="A51" s="27" t="s">
        <v>4737</v>
      </c>
      <c r="C51" s="27" t="s">
        <v>4738</v>
      </c>
      <c r="D51" s="27" t="s">
        <v>4739</v>
      </c>
      <c r="E51" s="27" t="s">
        <v>4740</v>
      </c>
      <c r="F51" s="27" t="s">
        <v>4741</v>
      </c>
      <c r="G51" s="27" t="s">
        <v>2256</v>
      </c>
    </row>
    <row r="52" spans="1:7" ht="15">
      <c r="A52" s="27" t="s">
        <v>1404</v>
      </c>
      <c r="C52" s="27" t="s">
        <v>4742</v>
      </c>
      <c r="D52" s="27" t="s">
        <v>4743</v>
      </c>
      <c r="E52" s="27" t="s">
        <v>4744</v>
      </c>
      <c r="F52" s="27" t="s">
        <v>2924</v>
      </c>
      <c r="G52" s="27" t="s">
        <v>4745</v>
      </c>
    </row>
    <row r="53" spans="1:7" ht="15">
      <c r="A53" s="27" t="s">
        <v>4746</v>
      </c>
      <c r="C53" s="27" t="s">
        <v>4747</v>
      </c>
      <c r="D53" s="27" t="s">
        <v>4748</v>
      </c>
      <c r="E53" s="27" t="s">
        <v>4749</v>
      </c>
      <c r="F53" s="27" t="s">
        <v>2786</v>
      </c>
      <c r="G53" s="27" t="s">
        <v>4750</v>
      </c>
    </row>
    <row r="54" spans="1:7" ht="15">
      <c r="A54" s="27" t="s">
        <v>1381</v>
      </c>
      <c r="C54" s="27" t="s">
        <v>4751</v>
      </c>
      <c r="D54" s="27" t="s">
        <v>4752</v>
      </c>
      <c r="E54" s="27" t="s">
        <v>4753</v>
      </c>
      <c r="F54" s="27" t="s">
        <v>4754</v>
      </c>
      <c r="G54" s="27" t="s">
        <v>3596</v>
      </c>
    </row>
    <row r="55" spans="1:7" ht="15">
      <c r="A55" s="27" t="s">
        <v>1578</v>
      </c>
      <c r="C55" s="27" t="s">
        <v>4755</v>
      </c>
      <c r="D55" s="27" t="s">
        <v>4756</v>
      </c>
      <c r="E55" s="27" t="s">
        <v>4757</v>
      </c>
      <c r="F55" s="27" t="s">
        <v>4758</v>
      </c>
      <c r="G55" s="27" t="s">
        <v>4759</v>
      </c>
    </row>
    <row r="56" spans="1:7" ht="15">
      <c r="A56" s="27" t="s">
        <v>636</v>
      </c>
      <c r="C56" s="27" t="s">
        <v>3489</v>
      </c>
      <c r="D56" s="27" t="s">
        <v>4760</v>
      </c>
      <c r="E56" s="27" t="s">
        <v>4761</v>
      </c>
      <c r="F56" s="27" t="s">
        <v>4762</v>
      </c>
      <c r="G56" s="27" t="s">
        <v>4763</v>
      </c>
    </row>
    <row r="57" spans="1:7" ht="15">
      <c r="A57" s="27" t="s">
        <v>4764</v>
      </c>
      <c r="C57" s="27" t="s">
        <v>4765</v>
      </c>
      <c r="D57" s="27" t="s">
        <v>4766</v>
      </c>
      <c r="E57" s="27" t="s">
        <v>4767</v>
      </c>
      <c r="F57" s="27" t="s">
        <v>4768</v>
      </c>
      <c r="G57" s="27" t="s">
        <v>4769</v>
      </c>
    </row>
    <row r="58" spans="1:7" ht="15">
      <c r="A58" s="27" t="s">
        <v>3526</v>
      </c>
      <c r="C58" s="27" t="s">
        <v>4770</v>
      </c>
      <c r="D58" s="27" t="s">
        <v>4771</v>
      </c>
      <c r="E58" s="27" t="s">
        <v>1807</v>
      </c>
      <c r="F58" s="27" t="s">
        <v>2256</v>
      </c>
      <c r="G58" s="27" t="s">
        <v>4772</v>
      </c>
    </row>
    <row r="59" spans="1:7" ht="15">
      <c r="A59" s="27" t="s">
        <v>4773</v>
      </c>
      <c r="C59" s="27" t="s">
        <v>4774</v>
      </c>
      <c r="D59" s="27" t="s">
        <v>4775</v>
      </c>
      <c r="E59" s="27" t="s">
        <v>4776</v>
      </c>
      <c r="F59" s="27" t="s">
        <v>4777</v>
      </c>
      <c r="G59" s="27" t="s">
        <v>4778</v>
      </c>
    </row>
    <row r="60" spans="1:7" ht="15">
      <c r="A60" s="27" t="s">
        <v>4779</v>
      </c>
      <c r="C60" s="27" t="s">
        <v>4780</v>
      </c>
      <c r="D60" s="27" t="s">
        <v>4781</v>
      </c>
      <c r="E60" s="27" t="s">
        <v>4782</v>
      </c>
      <c r="F60" s="27" t="s">
        <v>4783</v>
      </c>
      <c r="G60" s="27" t="s">
        <v>4784</v>
      </c>
    </row>
    <row r="61" spans="1:7" ht="15">
      <c r="A61" s="27" t="s">
        <v>4785</v>
      </c>
      <c r="C61" s="27" t="s">
        <v>4786</v>
      </c>
      <c r="D61" s="27" t="s">
        <v>4787</v>
      </c>
      <c r="E61" s="27" t="s">
        <v>862</v>
      </c>
      <c r="F61" s="27" t="s">
        <v>4788</v>
      </c>
      <c r="G61" s="27" t="s">
        <v>4789</v>
      </c>
    </row>
    <row r="62" spans="1:7" ht="15">
      <c r="A62" s="27" t="s">
        <v>4790</v>
      </c>
      <c r="C62" s="27" t="s">
        <v>4791</v>
      </c>
      <c r="D62" s="27" t="s">
        <v>4792</v>
      </c>
      <c r="E62" s="27" t="s">
        <v>3889</v>
      </c>
      <c r="F62" s="27" t="s">
        <v>4793</v>
      </c>
      <c r="G62" s="27" t="s">
        <v>4089</v>
      </c>
    </row>
    <row r="63" spans="1:7" ht="15">
      <c r="A63" s="27" t="s">
        <v>4794</v>
      </c>
      <c r="C63" s="27" t="s">
        <v>4795</v>
      </c>
      <c r="D63" s="27" t="s">
        <v>4796</v>
      </c>
      <c r="E63" s="27" t="s">
        <v>4797</v>
      </c>
      <c r="F63" s="27" t="s">
        <v>4798</v>
      </c>
      <c r="G63" s="27" t="s">
        <v>4799</v>
      </c>
    </row>
    <row r="64" spans="1:7" ht="15">
      <c r="A64" s="27" t="s">
        <v>4800</v>
      </c>
      <c r="C64" s="27" t="s">
        <v>4801</v>
      </c>
      <c r="D64" s="27" t="s">
        <v>4802</v>
      </c>
      <c r="E64" s="27" t="s">
        <v>4803</v>
      </c>
      <c r="F64" s="27" t="s">
        <v>4804</v>
      </c>
      <c r="G64" s="27" t="s">
        <v>4805</v>
      </c>
    </row>
    <row r="65" spans="1:7" ht="15">
      <c r="A65" s="27" t="s">
        <v>4806</v>
      </c>
      <c r="C65" s="27" t="s">
        <v>4807</v>
      </c>
      <c r="D65" s="27" t="s">
        <v>4808</v>
      </c>
      <c r="E65" s="27" t="s">
        <v>4809</v>
      </c>
      <c r="F65" s="27" t="s">
        <v>4810</v>
      </c>
      <c r="G65" s="27" t="s">
        <v>4811</v>
      </c>
    </row>
    <row r="66" spans="1:7" ht="15">
      <c r="A66" s="27" t="s">
        <v>4812</v>
      </c>
      <c r="C66" s="27" t="s">
        <v>4813</v>
      </c>
      <c r="D66" s="27" t="s">
        <v>4814</v>
      </c>
      <c r="E66" s="27" t="s">
        <v>4815</v>
      </c>
      <c r="F66" s="27" t="s">
        <v>2586</v>
      </c>
      <c r="G66" s="27" t="s">
        <v>4816</v>
      </c>
    </row>
    <row r="67" spans="1:7" ht="15">
      <c r="A67" s="27" t="s">
        <v>4817</v>
      </c>
      <c r="C67" s="27" t="s">
        <v>4818</v>
      </c>
      <c r="D67" s="27" t="s">
        <v>4221</v>
      </c>
      <c r="E67" s="27" t="s">
        <v>4819</v>
      </c>
      <c r="F67" s="27" t="s">
        <v>4820</v>
      </c>
      <c r="G67" s="27" t="s">
        <v>4821</v>
      </c>
    </row>
    <row r="68" spans="1:7" ht="15">
      <c r="A68" s="27" t="s">
        <v>4822</v>
      </c>
      <c r="C68" s="27" t="s">
        <v>4823</v>
      </c>
      <c r="D68" s="27" t="s">
        <v>4824</v>
      </c>
      <c r="E68" s="27" t="s">
        <v>4825</v>
      </c>
      <c r="F68" s="27" t="s">
        <v>4826</v>
      </c>
      <c r="G68" s="27" t="s">
        <v>4827</v>
      </c>
    </row>
    <row r="69" spans="1:7" ht="15">
      <c r="A69" s="27" t="s">
        <v>4828</v>
      </c>
      <c r="C69" s="27" t="s">
        <v>4829</v>
      </c>
      <c r="D69" s="27" t="s">
        <v>4830</v>
      </c>
      <c r="F69" s="27" t="s">
        <v>1683</v>
      </c>
      <c r="G69" s="27" t="s">
        <v>4831</v>
      </c>
    </row>
    <row r="70" spans="1:7" ht="15">
      <c r="A70" s="27" t="s">
        <v>4832</v>
      </c>
      <c r="C70" s="27" t="s">
        <v>4833</v>
      </c>
      <c r="D70" s="27" t="s">
        <v>4834</v>
      </c>
      <c r="F70" s="27" t="s">
        <v>4835</v>
      </c>
      <c r="G70" s="27" t="s">
        <v>2122</v>
      </c>
    </row>
    <row r="71" spans="1:7" ht="15">
      <c r="A71" s="27" t="s">
        <v>4836</v>
      </c>
      <c r="C71" s="27" t="s">
        <v>4837</v>
      </c>
      <c r="D71" s="27" t="s">
        <v>2043</v>
      </c>
      <c r="F71" s="27" t="s">
        <v>4838</v>
      </c>
      <c r="G71" s="27" t="s">
        <v>4839</v>
      </c>
    </row>
    <row r="72" spans="1:7" ht="15">
      <c r="A72" s="27" t="s">
        <v>4840</v>
      </c>
      <c r="C72" s="27" t="s">
        <v>4841</v>
      </c>
      <c r="D72" s="27" t="s">
        <v>4842</v>
      </c>
      <c r="F72" s="27" t="s">
        <v>4843</v>
      </c>
      <c r="G72" s="27" t="s">
        <v>4844</v>
      </c>
    </row>
    <row r="73" spans="1:7" ht="15">
      <c r="A73" s="27" t="s">
        <v>4845</v>
      </c>
      <c r="C73" s="27" t="s">
        <v>3723</v>
      </c>
      <c r="D73" s="27" t="s">
        <v>3319</v>
      </c>
      <c r="F73" s="27" t="s">
        <v>720</v>
      </c>
      <c r="G73" s="27" t="s">
        <v>3642</v>
      </c>
    </row>
    <row r="74" spans="1:7" ht="15">
      <c r="A74" s="27" t="s">
        <v>4846</v>
      </c>
      <c r="C74" s="27" t="s">
        <v>4847</v>
      </c>
      <c r="D74" s="27" t="s">
        <v>4848</v>
      </c>
      <c r="F74" s="27" t="s">
        <v>2768</v>
      </c>
      <c r="G74" s="27" t="s">
        <v>2061</v>
      </c>
    </row>
    <row r="75" spans="1:7" ht="15">
      <c r="A75" s="27" t="s">
        <v>4849</v>
      </c>
      <c r="C75" s="27" t="s">
        <v>4850</v>
      </c>
      <c r="D75" s="27" t="s">
        <v>4851</v>
      </c>
      <c r="F75" s="27" t="s">
        <v>781</v>
      </c>
      <c r="G75" s="27" t="s">
        <v>4852</v>
      </c>
    </row>
    <row r="76" spans="1:7" ht="15">
      <c r="A76" s="27" t="s">
        <v>720</v>
      </c>
      <c r="C76" s="27" t="s">
        <v>4853</v>
      </c>
      <c r="D76" s="27" t="s">
        <v>3122</v>
      </c>
      <c r="F76" s="27" t="s">
        <v>4854</v>
      </c>
      <c r="G76" s="27" t="s">
        <v>4855</v>
      </c>
    </row>
    <row r="77" spans="1:7" ht="15">
      <c r="A77" s="27" t="s">
        <v>4856</v>
      </c>
      <c r="C77" s="27" t="s">
        <v>4857</v>
      </c>
      <c r="D77" s="27" t="s">
        <v>4858</v>
      </c>
      <c r="F77" s="27" t="s">
        <v>4859</v>
      </c>
      <c r="G77" s="27" t="s">
        <v>4860</v>
      </c>
    </row>
    <row r="78" spans="1:7" ht="15">
      <c r="A78" s="27" t="s">
        <v>735</v>
      </c>
      <c r="C78" s="27" t="s">
        <v>4861</v>
      </c>
      <c r="D78" s="27" t="s">
        <v>2088</v>
      </c>
      <c r="F78" s="27" t="s">
        <v>4862</v>
      </c>
      <c r="G78" s="27" t="s">
        <v>4863</v>
      </c>
    </row>
    <row r="79" spans="1:7" ht="15">
      <c r="A79" s="27" t="s">
        <v>4864</v>
      </c>
      <c r="C79" s="27" t="s">
        <v>4865</v>
      </c>
      <c r="F79" s="27" t="s">
        <v>4866</v>
      </c>
      <c r="G79" s="27" t="s">
        <v>4867</v>
      </c>
    </row>
    <row r="80" spans="1:7" ht="15">
      <c r="A80" s="27" t="s">
        <v>4868</v>
      </c>
      <c r="C80" s="27" t="s">
        <v>4869</v>
      </c>
      <c r="F80" s="27" t="s">
        <v>4870</v>
      </c>
      <c r="G80" s="27" t="s">
        <v>4871</v>
      </c>
    </row>
    <row r="81" spans="1:7" ht="15">
      <c r="A81" s="27" t="s">
        <v>1935</v>
      </c>
      <c r="C81" s="27" t="s">
        <v>4872</v>
      </c>
      <c r="F81" s="27" t="s">
        <v>4873</v>
      </c>
      <c r="G81" s="27" t="s">
        <v>4874</v>
      </c>
    </row>
    <row r="82" spans="1:7" ht="15">
      <c r="A82" s="27" t="s">
        <v>4875</v>
      </c>
      <c r="C82" s="27" t="s">
        <v>4876</v>
      </c>
      <c r="F82" s="27" t="s">
        <v>4877</v>
      </c>
      <c r="G82" s="27" t="s">
        <v>874</v>
      </c>
    </row>
    <row r="83" spans="1:7" ht="15">
      <c r="A83" s="27" t="s">
        <v>4878</v>
      </c>
      <c r="C83" s="27" t="s">
        <v>4879</v>
      </c>
      <c r="F83" s="27" t="s">
        <v>4880</v>
      </c>
      <c r="G83" s="27" t="s">
        <v>4881</v>
      </c>
    </row>
    <row r="84" spans="1:7" ht="15">
      <c r="A84" s="27" t="s">
        <v>4882</v>
      </c>
      <c r="C84" s="27" t="s">
        <v>4381</v>
      </c>
      <c r="F84" s="27" t="s">
        <v>4883</v>
      </c>
      <c r="G84" s="27" t="s">
        <v>4884</v>
      </c>
    </row>
    <row r="85" spans="1:7" ht="15">
      <c r="A85" s="27" t="s">
        <v>2053</v>
      </c>
      <c r="C85" s="27" t="s">
        <v>4885</v>
      </c>
      <c r="F85" s="27" t="s">
        <v>2007</v>
      </c>
      <c r="G85" s="27" t="s">
        <v>4886</v>
      </c>
    </row>
    <row r="86" spans="1:7" ht="15">
      <c r="A86" s="27" t="s">
        <v>4887</v>
      </c>
      <c r="C86" s="27" t="s">
        <v>4888</v>
      </c>
      <c r="F86" s="27" t="s">
        <v>4889</v>
      </c>
      <c r="G86" s="27" t="s">
        <v>1834</v>
      </c>
    </row>
    <row r="87" spans="1:7" ht="15">
      <c r="A87" s="27" t="s">
        <v>3840</v>
      </c>
      <c r="C87" s="27" t="s">
        <v>3798</v>
      </c>
      <c r="F87" s="27" t="s">
        <v>2053</v>
      </c>
      <c r="G87" s="27" t="s">
        <v>4890</v>
      </c>
    </row>
    <row r="88" spans="1:7" ht="15">
      <c r="A88" s="27" t="s">
        <v>2029</v>
      </c>
      <c r="C88" s="27" t="s">
        <v>883</v>
      </c>
      <c r="F88" s="27" t="s">
        <v>3671</v>
      </c>
      <c r="G88" s="27" t="s">
        <v>4891</v>
      </c>
    </row>
    <row r="89" spans="1:7" ht="15">
      <c r="A89" s="27" t="s">
        <v>4892</v>
      </c>
      <c r="C89" s="27" t="s">
        <v>4893</v>
      </c>
      <c r="F89" s="27" t="s">
        <v>4894</v>
      </c>
      <c r="G89" s="27" t="s">
        <v>4895</v>
      </c>
    </row>
    <row r="90" spans="1:7" ht="15">
      <c r="A90" s="27" t="s">
        <v>4896</v>
      </c>
      <c r="C90" s="27" t="s">
        <v>4897</v>
      </c>
      <c r="F90" s="27" t="s">
        <v>2147</v>
      </c>
      <c r="G90" s="27" t="s">
        <v>4898</v>
      </c>
    </row>
    <row r="91" spans="1:7" ht="15">
      <c r="A91" s="27" t="s">
        <v>4899</v>
      </c>
      <c r="C91" s="27" t="s">
        <v>4900</v>
      </c>
      <c r="F91" s="27" t="s">
        <v>4781</v>
      </c>
      <c r="G91" s="27" t="s">
        <v>3847</v>
      </c>
    </row>
    <row r="92" spans="1:7" ht="15">
      <c r="A92" s="27" t="s">
        <v>4901</v>
      </c>
      <c r="C92" s="27" t="s">
        <v>4902</v>
      </c>
      <c r="F92" s="27" t="s">
        <v>4903</v>
      </c>
      <c r="G92" s="27" t="s">
        <v>4904</v>
      </c>
    </row>
    <row r="93" spans="1:7" ht="15">
      <c r="A93" s="27" t="s">
        <v>4905</v>
      </c>
      <c r="C93" s="27" t="s">
        <v>4906</v>
      </c>
      <c r="F93" s="27" t="s">
        <v>4907</v>
      </c>
      <c r="G93" s="27" t="s">
        <v>4908</v>
      </c>
    </row>
    <row r="94" spans="1:7" ht="15">
      <c r="A94" s="27" t="s">
        <v>4909</v>
      </c>
      <c r="C94" s="27" t="s">
        <v>4910</v>
      </c>
      <c r="F94" s="27" t="s">
        <v>4911</v>
      </c>
      <c r="G94" s="27" t="s">
        <v>4912</v>
      </c>
    </row>
    <row r="95" spans="1:7" ht="15">
      <c r="A95" s="27" t="s">
        <v>4913</v>
      </c>
      <c r="C95" s="27" t="s">
        <v>4433</v>
      </c>
      <c r="F95" s="27" t="s">
        <v>4914</v>
      </c>
      <c r="G95" s="27" t="s">
        <v>2921</v>
      </c>
    </row>
    <row r="96" spans="1:7" ht="15">
      <c r="A96" s="27" t="s">
        <v>3097</v>
      </c>
      <c r="C96" s="27" t="s">
        <v>4915</v>
      </c>
      <c r="F96" s="27" t="s">
        <v>4916</v>
      </c>
      <c r="G96" s="27" t="s">
        <v>4917</v>
      </c>
    </row>
    <row r="97" spans="1:7" ht="15">
      <c r="A97" s="27" t="s">
        <v>4918</v>
      </c>
      <c r="C97" s="27" t="s">
        <v>4443</v>
      </c>
      <c r="F97" s="27" t="s">
        <v>4919</v>
      </c>
      <c r="G97" s="27" t="s">
        <v>4920</v>
      </c>
    </row>
    <row r="98" spans="1:7" ht="15">
      <c r="A98" s="27" t="s">
        <v>4921</v>
      </c>
      <c r="C98" s="27" t="s">
        <v>1807</v>
      </c>
      <c r="F98" s="27" t="s">
        <v>4922</v>
      </c>
      <c r="G98" s="27" t="s">
        <v>853</v>
      </c>
    </row>
    <row r="99" spans="1:7" ht="15">
      <c r="A99" s="27" t="s">
        <v>4923</v>
      </c>
      <c r="C99" s="27" t="s">
        <v>4924</v>
      </c>
      <c r="F99" s="27" t="s">
        <v>4925</v>
      </c>
      <c r="G99" s="27" t="s">
        <v>4926</v>
      </c>
    </row>
    <row r="100" spans="1:7" ht="15">
      <c r="A100" s="27" t="s">
        <v>4927</v>
      </c>
      <c r="C100" s="27" t="s">
        <v>4928</v>
      </c>
      <c r="F100" s="27" t="s">
        <v>1876</v>
      </c>
      <c r="G100" s="27" t="s">
        <v>4929</v>
      </c>
    </row>
    <row r="101" spans="1:7" ht="15">
      <c r="A101" s="27" t="s">
        <v>4930</v>
      </c>
      <c r="C101" s="27" t="s">
        <v>2215</v>
      </c>
      <c r="F101" s="27" t="s">
        <v>4931</v>
      </c>
      <c r="G101" s="27" t="s">
        <v>3243</v>
      </c>
    </row>
    <row r="102" spans="1:7" ht="15">
      <c r="A102" s="27" t="s">
        <v>831</v>
      </c>
      <c r="C102" s="27" t="s">
        <v>4932</v>
      </c>
      <c r="F102" s="27" t="s">
        <v>4933</v>
      </c>
      <c r="G102" s="27" t="s">
        <v>4934</v>
      </c>
    </row>
    <row r="103" spans="1:7" ht="15">
      <c r="A103" s="27" t="s">
        <v>4935</v>
      </c>
      <c r="C103" s="27" t="s">
        <v>4936</v>
      </c>
      <c r="F103" s="27" t="s">
        <v>4937</v>
      </c>
      <c r="G103" s="27" t="s">
        <v>831</v>
      </c>
    </row>
    <row r="104" spans="1:7" ht="15">
      <c r="A104" s="27" t="s">
        <v>4938</v>
      </c>
      <c r="C104" s="27" t="s">
        <v>4939</v>
      </c>
      <c r="F104" s="27" t="s">
        <v>4940</v>
      </c>
      <c r="G104" s="27" t="s">
        <v>4941</v>
      </c>
    </row>
    <row r="105" spans="1:7" ht="15">
      <c r="A105" s="27" t="s">
        <v>4942</v>
      </c>
      <c r="C105" s="27" t="s">
        <v>3889</v>
      </c>
      <c r="F105" s="27" t="s">
        <v>4943</v>
      </c>
      <c r="G105" s="27" t="s">
        <v>4944</v>
      </c>
    </row>
    <row r="106" spans="1:7" ht="15">
      <c r="A106" s="27" t="s">
        <v>4945</v>
      </c>
      <c r="C106" s="27" t="s">
        <v>3319</v>
      </c>
      <c r="F106" s="27" t="s">
        <v>4946</v>
      </c>
      <c r="G106" s="27" t="s">
        <v>3319</v>
      </c>
    </row>
    <row r="107" spans="1:7" ht="15">
      <c r="A107" s="27" t="s">
        <v>4947</v>
      </c>
      <c r="C107" s="27" t="s">
        <v>3303</v>
      </c>
      <c r="F107" s="27" t="s">
        <v>4948</v>
      </c>
      <c r="G107" s="27" t="s">
        <v>4949</v>
      </c>
    </row>
    <row r="108" spans="1:7" ht="15">
      <c r="A108" s="27" t="s">
        <v>4950</v>
      </c>
      <c r="C108" s="27" t="s">
        <v>2088</v>
      </c>
      <c r="F108" s="27" t="s">
        <v>4951</v>
      </c>
      <c r="G108" s="27" t="s">
        <v>4952</v>
      </c>
    </row>
    <row r="109" spans="1:7" ht="15">
      <c r="A109" s="27" t="s">
        <v>4725</v>
      </c>
      <c r="C109" s="27" t="s">
        <v>2240</v>
      </c>
      <c r="F109" s="27" t="s">
        <v>4953</v>
      </c>
      <c r="G109" s="27" t="s">
        <v>4954</v>
      </c>
    </row>
    <row r="110" spans="1:7" ht="15">
      <c r="A110" s="27" t="s">
        <v>4955</v>
      </c>
      <c r="F110" s="27" t="s">
        <v>4956</v>
      </c>
      <c r="G110" s="27" t="s">
        <v>4957</v>
      </c>
    </row>
    <row r="111" spans="1:7" ht="15">
      <c r="A111" s="27" t="s">
        <v>4958</v>
      </c>
      <c r="F111" s="27" t="s">
        <v>4959</v>
      </c>
      <c r="G111" s="27" t="s">
        <v>4960</v>
      </c>
    </row>
    <row r="112" spans="1:7" ht="15">
      <c r="A112" s="27" t="s">
        <v>4961</v>
      </c>
      <c r="F112" s="27" t="s">
        <v>2218</v>
      </c>
      <c r="G112" s="27" t="s">
        <v>4220</v>
      </c>
    </row>
    <row r="113" spans="6:7" ht="15">
      <c r="F113" s="27" t="s">
        <v>4945</v>
      </c>
      <c r="G113" s="27" t="s">
        <v>4962</v>
      </c>
    </row>
    <row r="114" ht="15">
      <c r="F114" s="27" t="s">
        <v>4963</v>
      </c>
    </row>
    <row r="115" ht="15">
      <c r="F115" s="27" t="s">
        <v>4964</v>
      </c>
    </row>
  </sheetData>
  <sheetProtection sheet="1" objects="1" scenarios="1"/>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90"/>
  <sheetViews>
    <sheetView zoomScalePageLayoutView="0" workbookViewId="0" topLeftCell="A1">
      <selection activeCell="B2" sqref="B2"/>
    </sheetView>
  </sheetViews>
  <sheetFormatPr defaultColWidth="9.140625" defaultRowHeight="15"/>
  <cols>
    <col min="1" max="6" width="29.57421875" style="0" customWidth="1"/>
    <col min="7" max="7" width="25.8515625" style="0" customWidth="1"/>
  </cols>
  <sheetData>
    <row r="1" spans="1:7" ht="15">
      <c r="A1" t="s">
        <v>1063</v>
      </c>
      <c r="B1" t="s">
        <v>1065</v>
      </c>
      <c r="C1" t="s">
        <v>1067</v>
      </c>
      <c r="D1" t="s">
        <v>1069</v>
      </c>
      <c r="E1" t="s">
        <v>1071</v>
      </c>
      <c r="F1" t="s">
        <v>1073</v>
      </c>
      <c r="G1" t="s">
        <v>1075</v>
      </c>
    </row>
    <row r="2" spans="1:7" ht="15">
      <c r="A2" s="6" t="s">
        <v>490</v>
      </c>
      <c r="B2" s="19" t="s">
        <v>2552</v>
      </c>
      <c r="C2" s="6" t="s">
        <v>490</v>
      </c>
      <c r="D2" s="6" t="s">
        <v>490</v>
      </c>
      <c r="E2" s="6" t="s">
        <v>490</v>
      </c>
      <c r="F2" s="6" t="s">
        <v>490</v>
      </c>
      <c r="G2" s="6" t="s">
        <v>490</v>
      </c>
    </row>
    <row r="3" spans="1:7" ht="15">
      <c r="A3" s="19" t="s">
        <v>1253</v>
      </c>
      <c r="C3" s="19" t="s">
        <v>2553</v>
      </c>
      <c r="D3" s="19" t="s">
        <v>1069</v>
      </c>
      <c r="E3" s="19" t="s">
        <v>2554</v>
      </c>
      <c r="F3" s="19" t="s">
        <v>2555</v>
      </c>
      <c r="G3" s="19" t="s">
        <v>1353</v>
      </c>
    </row>
    <row r="4" spans="1:7" ht="15">
      <c r="A4" s="19" t="s">
        <v>1063</v>
      </c>
      <c r="B4" s="19"/>
      <c r="C4" s="19" t="s">
        <v>2556</v>
      </c>
      <c r="D4" s="19" t="s">
        <v>2557</v>
      </c>
      <c r="E4" s="19" t="s">
        <v>1340</v>
      </c>
      <c r="F4" s="19" t="s">
        <v>2558</v>
      </c>
      <c r="G4" s="19" t="s">
        <v>2559</v>
      </c>
    </row>
    <row r="5" spans="1:7" ht="15">
      <c r="A5" s="19" t="s">
        <v>2560</v>
      </c>
      <c r="B5" s="19"/>
      <c r="C5" s="19" t="s">
        <v>2561</v>
      </c>
      <c r="D5" s="19" t="s">
        <v>2562</v>
      </c>
      <c r="E5" s="19" t="s">
        <v>2563</v>
      </c>
      <c r="F5" s="19" t="s">
        <v>2564</v>
      </c>
      <c r="G5" s="19" t="s">
        <v>2565</v>
      </c>
    </row>
    <row r="6" spans="1:7" ht="15">
      <c r="A6" s="19" t="s">
        <v>2566</v>
      </c>
      <c r="B6" s="19"/>
      <c r="C6" s="19" t="s">
        <v>2567</v>
      </c>
      <c r="D6" s="19" t="s">
        <v>2568</v>
      </c>
      <c r="E6" s="19" t="s">
        <v>2569</v>
      </c>
      <c r="F6" s="19" t="s">
        <v>2570</v>
      </c>
      <c r="G6" s="19" t="s">
        <v>2571</v>
      </c>
    </row>
    <row r="7" spans="1:7" ht="15">
      <c r="A7" s="19" t="s">
        <v>2572</v>
      </c>
      <c r="B7" s="19"/>
      <c r="C7" s="19" t="s">
        <v>2573</v>
      </c>
      <c r="D7" s="19" t="s">
        <v>2389</v>
      </c>
      <c r="E7" s="19" t="s">
        <v>1071</v>
      </c>
      <c r="F7" s="19" t="s">
        <v>2574</v>
      </c>
      <c r="G7" s="19" t="s">
        <v>1075</v>
      </c>
    </row>
    <row r="8" spans="1:7" ht="15">
      <c r="A8" s="19" t="s">
        <v>2575</v>
      </c>
      <c r="B8" s="19"/>
      <c r="C8" s="19" t="s">
        <v>2576</v>
      </c>
      <c r="D8" s="19" t="s">
        <v>2577</v>
      </c>
      <c r="E8" s="19" t="s">
        <v>2578</v>
      </c>
      <c r="F8" s="19" t="s">
        <v>1073</v>
      </c>
      <c r="G8" s="6" t="s">
        <v>518</v>
      </c>
    </row>
    <row r="9" spans="1:7" ht="15">
      <c r="A9" s="19" t="s">
        <v>2579</v>
      </c>
      <c r="B9" s="19"/>
      <c r="C9" s="19" t="s">
        <v>2580</v>
      </c>
      <c r="D9" s="19" t="s">
        <v>2581</v>
      </c>
      <c r="E9" s="19" t="s">
        <v>2350</v>
      </c>
      <c r="F9" s="6" t="s">
        <v>518</v>
      </c>
      <c r="G9" s="19" t="s">
        <v>2582</v>
      </c>
    </row>
    <row r="10" spans="1:7" ht="15">
      <c r="A10" s="19" t="s">
        <v>2583</v>
      </c>
      <c r="B10" s="19"/>
      <c r="C10" s="19" t="s">
        <v>2584</v>
      </c>
      <c r="D10" s="19" t="s">
        <v>2585</v>
      </c>
      <c r="E10" s="19" t="s">
        <v>2586</v>
      </c>
      <c r="F10" s="19" t="s">
        <v>2587</v>
      </c>
      <c r="G10" s="19" t="s">
        <v>2588</v>
      </c>
    </row>
    <row r="11" spans="1:7" ht="15">
      <c r="A11" s="6" t="s">
        <v>518</v>
      </c>
      <c r="B11" s="19"/>
      <c r="C11" s="19" t="s">
        <v>2589</v>
      </c>
      <c r="D11" s="19" t="s">
        <v>2590</v>
      </c>
      <c r="E11" s="19" t="s">
        <v>2591</v>
      </c>
      <c r="F11" s="19" t="s">
        <v>2592</v>
      </c>
      <c r="G11" s="19" t="s">
        <v>2593</v>
      </c>
    </row>
    <row r="12" spans="1:7" ht="15">
      <c r="A12" s="19" t="s">
        <v>2594</v>
      </c>
      <c r="B12" s="19"/>
      <c r="C12" s="19" t="s">
        <v>2595</v>
      </c>
      <c r="D12" s="19" t="s">
        <v>2596</v>
      </c>
      <c r="E12" s="19" t="s">
        <v>2597</v>
      </c>
      <c r="F12" s="19" t="s">
        <v>2598</v>
      </c>
      <c r="G12" s="19" t="s">
        <v>2599</v>
      </c>
    </row>
    <row r="13" spans="1:7" ht="15">
      <c r="A13" s="19" t="s">
        <v>1144</v>
      </c>
      <c r="B13" s="19"/>
      <c r="C13" s="19" t="s">
        <v>2600</v>
      </c>
      <c r="D13" s="6" t="s">
        <v>518</v>
      </c>
      <c r="E13" s="19" t="s">
        <v>2601</v>
      </c>
      <c r="F13" s="19" t="s">
        <v>2602</v>
      </c>
      <c r="G13" s="19" t="s">
        <v>2603</v>
      </c>
    </row>
    <row r="14" spans="1:7" ht="15">
      <c r="A14" s="19" t="s">
        <v>2604</v>
      </c>
      <c r="B14" s="19"/>
      <c r="C14" s="19" t="s">
        <v>2605</v>
      </c>
      <c r="D14" s="19" t="s">
        <v>2606</v>
      </c>
      <c r="E14" s="19" t="s">
        <v>2607</v>
      </c>
      <c r="F14" s="19" t="s">
        <v>553</v>
      </c>
      <c r="G14" s="19" t="s">
        <v>2608</v>
      </c>
    </row>
    <row r="15" spans="1:7" ht="15">
      <c r="A15" s="19" t="s">
        <v>2609</v>
      </c>
      <c r="B15" s="19"/>
      <c r="C15" s="19" t="s">
        <v>2610</v>
      </c>
      <c r="D15" s="19" t="s">
        <v>2611</v>
      </c>
      <c r="E15" s="19" t="s">
        <v>2612</v>
      </c>
      <c r="F15" s="19" t="s">
        <v>2613</v>
      </c>
      <c r="G15" s="19" t="s">
        <v>2614</v>
      </c>
    </row>
    <row r="16" spans="1:7" ht="15">
      <c r="A16" s="19" t="s">
        <v>2615</v>
      </c>
      <c r="B16" s="19"/>
      <c r="C16" s="19" t="s">
        <v>2616</v>
      </c>
      <c r="D16" s="19" t="s">
        <v>2617</v>
      </c>
      <c r="E16" s="19" t="s">
        <v>2618</v>
      </c>
      <c r="F16" s="19" t="s">
        <v>2619</v>
      </c>
      <c r="G16" s="19" t="s">
        <v>1277</v>
      </c>
    </row>
    <row r="17" spans="1:7" ht="15">
      <c r="A17" s="19" t="s">
        <v>2620</v>
      </c>
      <c r="B17" s="19"/>
      <c r="C17" s="19" t="s">
        <v>2621</v>
      </c>
      <c r="D17" s="19" t="s">
        <v>2622</v>
      </c>
      <c r="E17" s="19" t="s">
        <v>2623</v>
      </c>
      <c r="F17" s="19" t="s">
        <v>2624</v>
      </c>
      <c r="G17" s="19" t="s">
        <v>1301</v>
      </c>
    </row>
    <row r="18" spans="1:7" ht="15">
      <c r="A18" s="19" t="s">
        <v>2625</v>
      </c>
      <c r="B18" s="19"/>
      <c r="C18" s="19" t="s">
        <v>2062</v>
      </c>
      <c r="D18" s="19" t="s">
        <v>2626</v>
      </c>
      <c r="E18" s="19" t="s">
        <v>2627</v>
      </c>
      <c r="F18" s="19" t="s">
        <v>2628</v>
      </c>
      <c r="G18" s="19" t="s">
        <v>2629</v>
      </c>
    </row>
    <row r="19" spans="1:7" ht="15">
      <c r="A19" s="19" t="s">
        <v>2630</v>
      </c>
      <c r="B19" s="19"/>
      <c r="C19" s="19" t="s">
        <v>2631</v>
      </c>
      <c r="D19" s="19" t="s">
        <v>2632</v>
      </c>
      <c r="E19" s="19" t="s">
        <v>2117</v>
      </c>
      <c r="F19" s="19" t="s">
        <v>2295</v>
      </c>
      <c r="G19" s="19" t="s">
        <v>2633</v>
      </c>
    </row>
    <row r="20" spans="1:7" ht="15">
      <c r="A20" s="19" t="s">
        <v>2634</v>
      </c>
      <c r="B20" s="19"/>
      <c r="C20" s="19" t="s">
        <v>2635</v>
      </c>
      <c r="D20" s="19" t="s">
        <v>1311</v>
      </c>
      <c r="E20" s="6" t="s">
        <v>518</v>
      </c>
      <c r="F20" s="19" t="s">
        <v>2636</v>
      </c>
      <c r="G20" s="19" t="s">
        <v>1268</v>
      </c>
    </row>
    <row r="21" spans="1:7" ht="15">
      <c r="A21" s="19" t="s">
        <v>2637</v>
      </c>
      <c r="B21" s="19"/>
      <c r="C21" s="19" t="s">
        <v>2638</v>
      </c>
      <c r="D21" s="19" t="s">
        <v>2639</v>
      </c>
      <c r="E21" s="19" t="s">
        <v>2640</v>
      </c>
      <c r="F21" s="19" t="s">
        <v>2641</v>
      </c>
      <c r="G21" s="19" t="s">
        <v>2642</v>
      </c>
    </row>
    <row r="22" spans="1:7" ht="15">
      <c r="A22" s="19" t="s">
        <v>107</v>
      </c>
      <c r="B22" s="19"/>
      <c r="C22" s="19" t="s">
        <v>2226</v>
      </c>
      <c r="D22" s="19" t="s">
        <v>2643</v>
      </c>
      <c r="E22" s="19" t="s">
        <v>2644</v>
      </c>
      <c r="F22" s="19" t="s">
        <v>2645</v>
      </c>
      <c r="G22" s="19" t="s">
        <v>2646</v>
      </c>
    </row>
    <row r="23" spans="1:7" ht="15">
      <c r="A23" s="19" t="s">
        <v>2297</v>
      </c>
      <c r="B23" s="19"/>
      <c r="C23" s="19" t="s">
        <v>2647</v>
      </c>
      <c r="D23" s="19" t="s">
        <v>2648</v>
      </c>
      <c r="E23" s="19" t="s">
        <v>2649</v>
      </c>
      <c r="F23" s="19" t="s">
        <v>1433</v>
      </c>
      <c r="G23" s="19" t="s">
        <v>1340</v>
      </c>
    </row>
    <row r="24" spans="1:7" ht="15">
      <c r="A24" s="19" t="s">
        <v>2650</v>
      </c>
      <c r="B24" s="19"/>
      <c r="C24" s="19" t="s">
        <v>2102</v>
      </c>
      <c r="D24" s="19" t="s">
        <v>2651</v>
      </c>
      <c r="E24" s="19" t="s">
        <v>1291</v>
      </c>
      <c r="F24" s="19" t="s">
        <v>2652</v>
      </c>
      <c r="G24" s="19" t="s">
        <v>2653</v>
      </c>
    </row>
    <row r="25" spans="1:7" ht="15">
      <c r="A25" s="19" t="s">
        <v>1390</v>
      </c>
      <c r="B25" s="19"/>
      <c r="C25" s="19" t="s">
        <v>2654</v>
      </c>
      <c r="D25" s="19" t="s">
        <v>2655</v>
      </c>
      <c r="E25" s="19" t="s">
        <v>2656</v>
      </c>
      <c r="F25" s="19" t="s">
        <v>2657</v>
      </c>
      <c r="G25" s="19" t="s">
        <v>2658</v>
      </c>
    </row>
    <row r="26" spans="1:7" ht="15">
      <c r="A26" s="19" t="s">
        <v>2659</v>
      </c>
      <c r="B26" s="19"/>
      <c r="C26" s="6" t="s">
        <v>518</v>
      </c>
      <c r="D26" s="19" t="s">
        <v>2660</v>
      </c>
      <c r="E26" s="19" t="s">
        <v>2661</v>
      </c>
      <c r="F26" s="19" t="s">
        <v>2662</v>
      </c>
      <c r="G26" s="19" t="s">
        <v>2663</v>
      </c>
    </row>
    <row r="27" spans="1:7" ht="15">
      <c r="A27" s="19" t="s">
        <v>2558</v>
      </c>
      <c r="B27" s="19"/>
      <c r="C27" s="19" t="s">
        <v>2664</v>
      </c>
      <c r="D27" s="19" t="s">
        <v>2665</v>
      </c>
      <c r="E27" s="19" t="s">
        <v>2666</v>
      </c>
      <c r="F27" s="19" t="s">
        <v>2667</v>
      </c>
      <c r="G27" s="19" t="s">
        <v>2668</v>
      </c>
    </row>
    <row r="28" spans="1:7" ht="15">
      <c r="A28" s="19" t="s">
        <v>2669</v>
      </c>
      <c r="B28" s="19"/>
      <c r="C28" s="19" t="s">
        <v>2670</v>
      </c>
      <c r="D28" s="19" t="s">
        <v>2671</v>
      </c>
      <c r="E28" s="19" t="s">
        <v>2672</v>
      </c>
      <c r="F28" s="19" t="s">
        <v>638</v>
      </c>
      <c r="G28" s="19" t="s">
        <v>2673</v>
      </c>
    </row>
    <row r="29" spans="1:7" ht="15">
      <c r="A29" s="19" t="s">
        <v>1071</v>
      </c>
      <c r="B29" s="19"/>
      <c r="C29" s="19" t="s">
        <v>1251</v>
      </c>
      <c r="D29" s="19" t="s">
        <v>2674</v>
      </c>
      <c r="E29" s="19" t="s">
        <v>2675</v>
      </c>
      <c r="F29" s="19" t="s">
        <v>2676</v>
      </c>
      <c r="G29" s="19" t="s">
        <v>2677</v>
      </c>
    </row>
    <row r="30" spans="1:7" ht="15">
      <c r="A30" s="19" t="s">
        <v>2678</v>
      </c>
      <c r="B30" s="19"/>
      <c r="C30" s="19" t="s">
        <v>2679</v>
      </c>
      <c r="D30" s="19" t="s">
        <v>2662</v>
      </c>
      <c r="E30" s="19" t="s">
        <v>2680</v>
      </c>
      <c r="F30" s="19" t="s">
        <v>2681</v>
      </c>
      <c r="G30" s="19" t="s">
        <v>2682</v>
      </c>
    </row>
    <row r="31" spans="1:7" ht="15">
      <c r="A31" s="19" t="s">
        <v>2683</v>
      </c>
      <c r="B31" s="19"/>
      <c r="C31" s="19" t="s">
        <v>2684</v>
      </c>
      <c r="D31" s="19" t="s">
        <v>2685</v>
      </c>
      <c r="E31" s="19" t="s">
        <v>2686</v>
      </c>
      <c r="F31" s="19" t="s">
        <v>2687</v>
      </c>
      <c r="G31" s="19" t="s">
        <v>2688</v>
      </c>
    </row>
    <row r="32" spans="1:7" ht="15">
      <c r="A32" s="19" t="s">
        <v>2689</v>
      </c>
      <c r="B32" s="19"/>
      <c r="C32" s="19" t="s">
        <v>2690</v>
      </c>
      <c r="D32" s="19" t="s">
        <v>2691</v>
      </c>
      <c r="E32" s="19" t="s">
        <v>2692</v>
      </c>
      <c r="F32" s="19" t="s">
        <v>2693</v>
      </c>
      <c r="G32" s="19" t="s">
        <v>2694</v>
      </c>
    </row>
    <row r="33" spans="1:7" ht="15">
      <c r="A33" s="19" t="s">
        <v>2695</v>
      </c>
      <c r="B33" s="19"/>
      <c r="C33" s="19" t="s">
        <v>2696</v>
      </c>
      <c r="D33" s="19" t="s">
        <v>2697</v>
      </c>
      <c r="E33" s="19" t="s">
        <v>2698</v>
      </c>
      <c r="F33" s="19" t="s">
        <v>2699</v>
      </c>
      <c r="G33" s="19" t="s">
        <v>2700</v>
      </c>
    </row>
    <row r="34" spans="1:7" ht="15">
      <c r="A34" s="19" t="s">
        <v>2701</v>
      </c>
      <c r="B34" s="19"/>
      <c r="C34" s="19" t="s">
        <v>2702</v>
      </c>
      <c r="D34" s="19" t="s">
        <v>2703</v>
      </c>
      <c r="E34" s="19" t="s">
        <v>1588</v>
      </c>
      <c r="F34" s="19" t="s">
        <v>2704</v>
      </c>
      <c r="G34" s="19" t="s">
        <v>2705</v>
      </c>
    </row>
    <row r="35" spans="1:7" ht="15">
      <c r="A35" s="19" t="s">
        <v>1425</v>
      </c>
      <c r="B35" s="19"/>
      <c r="C35" s="19" t="s">
        <v>2706</v>
      </c>
      <c r="D35" s="19" t="s">
        <v>2707</v>
      </c>
      <c r="E35" s="19" t="s">
        <v>2708</v>
      </c>
      <c r="F35" s="19" t="s">
        <v>2709</v>
      </c>
      <c r="G35" s="19" t="s">
        <v>2710</v>
      </c>
    </row>
    <row r="36" spans="1:7" ht="15">
      <c r="A36" s="19" t="s">
        <v>2711</v>
      </c>
      <c r="B36" s="19"/>
      <c r="C36" s="19" t="s">
        <v>2712</v>
      </c>
      <c r="D36" s="19" t="s">
        <v>2713</v>
      </c>
      <c r="E36" s="19" t="s">
        <v>2714</v>
      </c>
      <c r="F36" s="19" t="s">
        <v>2715</v>
      </c>
      <c r="G36" s="19" t="s">
        <v>2716</v>
      </c>
    </row>
    <row r="37" spans="1:7" ht="15">
      <c r="A37" s="19" t="s">
        <v>2717</v>
      </c>
      <c r="B37" s="19"/>
      <c r="C37" s="19" t="s">
        <v>1319</v>
      </c>
      <c r="D37" s="19" t="s">
        <v>2718</v>
      </c>
      <c r="E37" s="19" t="s">
        <v>2719</v>
      </c>
      <c r="F37" s="19" t="s">
        <v>2720</v>
      </c>
      <c r="G37" s="19" t="s">
        <v>2721</v>
      </c>
    </row>
    <row r="38" spans="1:7" ht="15">
      <c r="A38" s="19" t="s">
        <v>2722</v>
      </c>
      <c r="B38" s="19"/>
      <c r="C38" s="19" t="s">
        <v>2723</v>
      </c>
      <c r="D38" s="19" t="s">
        <v>2724</v>
      </c>
      <c r="E38" s="19" t="s">
        <v>2725</v>
      </c>
      <c r="F38" s="19" t="s">
        <v>2726</v>
      </c>
      <c r="G38" s="19" t="s">
        <v>2727</v>
      </c>
    </row>
    <row r="39" spans="1:7" ht="15">
      <c r="A39" s="19" t="s">
        <v>2728</v>
      </c>
      <c r="B39" s="19"/>
      <c r="C39" s="19" t="s">
        <v>2729</v>
      </c>
      <c r="D39" s="19" t="s">
        <v>2730</v>
      </c>
      <c r="E39" s="19" t="s">
        <v>2731</v>
      </c>
      <c r="F39" s="19" t="s">
        <v>2732</v>
      </c>
      <c r="G39" s="19" t="s">
        <v>2733</v>
      </c>
    </row>
    <row r="40" spans="1:7" ht="15">
      <c r="A40" s="19" t="s">
        <v>2734</v>
      </c>
      <c r="B40" s="19"/>
      <c r="C40" s="19" t="s">
        <v>2735</v>
      </c>
      <c r="D40" s="19" t="s">
        <v>2736</v>
      </c>
      <c r="E40" s="19" t="s">
        <v>687</v>
      </c>
      <c r="F40" s="19" t="s">
        <v>2737</v>
      </c>
      <c r="G40" s="19" t="s">
        <v>2738</v>
      </c>
    </row>
    <row r="41" spans="1:7" ht="15">
      <c r="A41" s="19" t="s">
        <v>2739</v>
      </c>
      <c r="B41" s="19"/>
      <c r="C41" s="19" t="s">
        <v>568</v>
      </c>
      <c r="D41" s="19" t="s">
        <v>1224</v>
      </c>
      <c r="E41" s="19" t="s">
        <v>2740</v>
      </c>
      <c r="F41" s="19" t="s">
        <v>2741</v>
      </c>
      <c r="G41" s="19" t="s">
        <v>2742</v>
      </c>
    </row>
    <row r="42" spans="1:7" ht="15">
      <c r="A42" s="19" t="s">
        <v>2743</v>
      </c>
      <c r="B42" s="19"/>
      <c r="C42" s="19" t="s">
        <v>1348</v>
      </c>
      <c r="D42" s="19" t="s">
        <v>2744</v>
      </c>
      <c r="E42" s="19" t="s">
        <v>2745</v>
      </c>
      <c r="F42" s="19" t="s">
        <v>2746</v>
      </c>
      <c r="G42" s="19" t="s">
        <v>2747</v>
      </c>
    </row>
    <row r="43" spans="1:7" ht="15">
      <c r="A43" s="19" t="s">
        <v>2748</v>
      </c>
      <c r="B43" s="19"/>
      <c r="C43" s="19" t="s">
        <v>2749</v>
      </c>
      <c r="D43" s="19" t="s">
        <v>2750</v>
      </c>
      <c r="E43" s="19" t="s">
        <v>2751</v>
      </c>
      <c r="F43" s="19" t="s">
        <v>2752</v>
      </c>
      <c r="G43" s="19" t="s">
        <v>2753</v>
      </c>
    </row>
    <row r="44" spans="1:7" ht="15">
      <c r="A44" s="19" t="s">
        <v>2754</v>
      </c>
      <c r="B44" s="19"/>
      <c r="C44" s="19" t="s">
        <v>2755</v>
      </c>
      <c r="D44" s="19" t="s">
        <v>2756</v>
      </c>
      <c r="E44" s="19" t="s">
        <v>2757</v>
      </c>
      <c r="F44" s="19" t="s">
        <v>2758</v>
      </c>
      <c r="G44" s="19" t="s">
        <v>2759</v>
      </c>
    </row>
    <row r="45" spans="1:7" ht="15">
      <c r="A45" s="19" t="s">
        <v>2760</v>
      </c>
      <c r="B45" s="19"/>
      <c r="C45" s="19" t="s">
        <v>2761</v>
      </c>
      <c r="D45" s="19" t="s">
        <v>2762</v>
      </c>
      <c r="E45" s="19" t="s">
        <v>2763</v>
      </c>
      <c r="F45" s="19" t="s">
        <v>2764</v>
      </c>
      <c r="G45" s="19" t="s">
        <v>2765</v>
      </c>
    </row>
    <row r="46" spans="1:7" ht="15">
      <c r="A46" s="19" t="s">
        <v>2766</v>
      </c>
      <c r="B46" s="19"/>
      <c r="C46" s="19" t="s">
        <v>2767</v>
      </c>
      <c r="D46" s="19" t="s">
        <v>2768</v>
      </c>
      <c r="E46" s="19" t="s">
        <v>731</v>
      </c>
      <c r="F46" s="19" t="s">
        <v>2769</v>
      </c>
      <c r="G46" s="19" t="s">
        <v>2770</v>
      </c>
    </row>
    <row r="47" spans="1:7" ht="15">
      <c r="A47" s="19" t="s">
        <v>1664</v>
      </c>
      <c r="B47" s="19"/>
      <c r="C47" s="19" t="s">
        <v>2771</v>
      </c>
      <c r="D47" s="19" t="s">
        <v>2772</v>
      </c>
      <c r="E47" s="19" t="s">
        <v>2773</v>
      </c>
      <c r="F47" s="19" t="s">
        <v>2774</v>
      </c>
      <c r="G47" s="19" t="s">
        <v>2775</v>
      </c>
    </row>
    <row r="48" spans="1:7" ht="15">
      <c r="A48" s="19" t="s">
        <v>2776</v>
      </c>
      <c r="B48" s="19"/>
      <c r="C48" s="19" t="s">
        <v>2777</v>
      </c>
      <c r="D48" s="19" t="s">
        <v>1881</v>
      </c>
      <c r="E48" s="19" t="s">
        <v>2778</v>
      </c>
      <c r="F48" s="19" t="s">
        <v>2779</v>
      </c>
      <c r="G48" s="19" t="s">
        <v>611</v>
      </c>
    </row>
    <row r="49" spans="1:7" ht="15">
      <c r="A49" s="19" t="s">
        <v>2780</v>
      </c>
      <c r="B49" s="19"/>
      <c r="C49" s="19" t="s">
        <v>2781</v>
      </c>
      <c r="D49" s="19" t="s">
        <v>2782</v>
      </c>
      <c r="E49" s="19" t="s">
        <v>2783</v>
      </c>
      <c r="F49" s="19" t="s">
        <v>2784</v>
      </c>
      <c r="G49" s="19" t="s">
        <v>2785</v>
      </c>
    </row>
    <row r="50" spans="1:7" ht="15">
      <c r="A50" s="19" t="s">
        <v>2786</v>
      </c>
      <c r="B50" s="19"/>
      <c r="C50" s="19" t="s">
        <v>2787</v>
      </c>
      <c r="D50" s="19" t="s">
        <v>2788</v>
      </c>
      <c r="E50" s="19" t="s">
        <v>2584</v>
      </c>
      <c r="F50" s="19" t="s">
        <v>2789</v>
      </c>
      <c r="G50" s="19" t="s">
        <v>2790</v>
      </c>
    </row>
    <row r="51" spans="1:7" ht="15">
      <c r="A51" s="19" t="s">
        <v>2791</v>
      </c>
      <c r="B51" s="19"/>
      <c r="C51" s="19" t="s">
        <v>2792</v>
      </c>
      <c r="D51" s="19" t="s">
        <v>2793</v>
      </c>
      <c r="E51" s="19" t="s">
        <v>2794</v>
      </c>
      <c r="F51" s="19" t="s">
        <v>2795</v>
      </c>
      <c r="G51" s="19" t="s">
        <v>2796</v>
      </c>
    </row>
    <row r="52" spans="1:7" ht="15">
      <c r="A52" s="19" t="s">
        <v>2797</v>
      </c>
      <c r="B52" s="19"/>
      <c r="C52" s="19" t="s">
        <v>1434</v>
      </c>
      <c r="D52" s="19" t="s">
        <v>2798</v>
      </c>
      <c r="E52" s="19" t="s">
        <v>2799</v>
      </c>
      <c r="F52" s="19" t="s">
        <v>2800</v>
      </c>
      <c r="G52" s="19" t="s">
        <v>2801</v>
      </c>
    </row>
    <row r="53" spans="1:7" ht="15">
      <c r="A53" s="19" t="s">
        <v>2802</v>
      </c>
      <c r="B53" s="19"/>
      <c r="C53" s="19" t="s">
        <v>2803</v>
      </c>
      <c r="D53" s="19" t="s">
        <v>2804</v>
      </c>
      <c r="E53" s="19" t="s">
        <v>2805</v>
      </c>
      <c r="F53" s="19" t="s">
        <v>2806</v>
      </c>
      <c r="G53" s="19" t="s">
        <v>2807</v>
      </c>
    </row>
    <row r="54" spans="1:7" ht="15">
      <c r="A54" s="19" t="s">
        <v>2808</v>
      </c>
      <c r="B54" s="19"/>
      <c r="C54" s="19" t="s">
        <v>2809</v>
      </c>
      <c r="D54" s="19" t="s">
        <v>2029</v>
      </c>
      <c r="E54" s="19" t="s">
        <v>2810</v>
      </c>
      <c r="F54" s="19" t="s">
        <v>2811</v>
      </c>
      <c r="G54" s="19" t="s">
        <v>2812</v>
      </c>
    </row>
    <row r="55" spans="1:7" ht="15">
      <c r="A55" s="19" t="s">
        <v>2813</v>
      </c>
      <c r="B55" s="19"/>
      <c r="C55" s="19" t="s">
        <v>2814</v>
      </c>
      <c r="D55" s="19" t="s">
        <v>2815</v>
      </c>
      <c r="E55" s="19" t="s">
        <v>2816</v>
      </c>
      <c r="F55" s="19" t="s">
        <v>2817</v>
      </c>
      <c r="G55" s="19" t="s">
        <v>2818</v>
      </c>
    </row>
    <row r="56" spans="1:7" ht="15">
      <c r="A56" s="19" t="s">
        <v>2763</v>
      </c>
      <c r="B56" s="19"/>
      <c r="C56" s="19" t="s">
        <v>2819</v>
      </c>
      <c r="D56" s="19" t="s">
        <v>2820</v>
      </c>
      <c r="E56" s="19" t="s">
        <v>2821</v>
      </c>
      <c r="F56" s="19" t="s">
        <v>2822</v>
      </c>
      <c r="G56" s="19" t="s">
        <v>2823</v>
      </c>
    </row>
    <row r="57" spans="1:7" ht="15">
      <c r="A57" s="19" t="s">
        <v>2824</v>
      </c>
      <c r="B57" s="19"/>
      <c r="C57" s="19" t="s">
        <v>2825</v>
      </c>
      <c r="D57" s="19" t="s">
        <v>2826</v>
      </c>
      <c r="E57" s="19" t="s">
        <v>2827</v>
      </c>
      <c r="F57" s="19" t="s">
        <v>2828</v>
      </c>
      <c r="G57" s="19" t="s">
        <v>2829</v>
      </c>
    </row>
    <row r="58" spans="1:7" ht="15">
      <c r="A58" s="19" t="s">
        <v>2830</v>
      </c>
      <c r="B58" s="19"/>
      <c r="C58" s="19" t="s">
        <v>2831</v>
      </c>
      <c r="D58" s="19" t="s">
        <v>2832</v>
      </c>
      <c r="E58" s="19" t="s">
        <v>2833</v>
      </c>
      <c r="F58" s="19" t="s">
        <v>2834</v>
      </c>
      <c r="G58" s="19" t="s">
        <v>2835</v>
      </c>
    </row>
    <row r="59" spans="1:7" ht="15">
      <c r="A59" s="19" t="s">
        <v>2836</v>
      </c>
      <c r="B59" s="19"/>
      <c r="C59" s="19" t="s">
        <v>2837</v>
      </c>
      <c r="D59" s="19" t="s">
        <v>2838</v>
      </c>
      <c r="E59" s="19" t="s">
        <v>1743</v>
      </c>
      <c r="F59" s="19" t="s">
        <v>2839</v>
      </c>
      <c r="G59" s="19" t="s">
        <v>2840</v>
      </c>
    </row>
    <row r="60" spans="1:7" ht="15">
      <c r="A60" s="19" t="s">
        <v>2841</v>
      </c>
      <c r="B60" s="19"/>
      <c r="C60" s="19" t="s">
        <v>1409</v>
      </c>
      <c r="D60" s="19" t="s">
        <v>2842</v>
      </c>
      <c r="E60" s="19" t="s">
        <v>2843</v>
      </c>
      <c r="F60" s="19" t="s">
        <v>2844</v>
      </c>
      <c r="G60" s="19" t="s">
        <v>2845</v>
      </c>
    </row>
    <row r="61" spans="1:7" ht="15">
      <c r="A61" s="19" t="s">
        <v>2846</v>
      </c>
      <c r="B61" s="19"/>
      <c r="C61" s="19" t="s">
        <v>1404</v>
      </c>
      <c r="D61" s="19" t="s">
        <v>2847</v>
      </c>
      <c r="E61" s="19" t="s">
        <v>2848</v>
      </c>
      <c r="F61" s="19" t="s">
        <v>2849</v>
      </c>
      <c r="G61" s="19" t="s">
        <v>2718</v>
      </c>
    </row>
    <row r="62" spans="1:7" ht="15">
      <c r="A62" s="19" t="s">
        <v>2850</v>
      </c>
      <c r="B62" s="19"/>
      <c r="C62" s="19" t="s">
        <v>2851</v>
      </c>
      <c r="D62" s="19" t="s">
        <v>2852</v>
      </c>
      <c r="E62" s="19" t="s">
        <v>2853</v>
      </c>
      <c r="F62" s="19" t="s">
        <v>2854</v>
      </c>
      <c r="G62" s="19" t="s">
        <v>2855</v>
      </c>
    </row>
    <row r="63" spans="1:7" ht="15">
      <c r="A63" s="19" t="s">
        <v>2856</v>
      </c>
      <c r="B63" s="19"/>
      <c r="C63" s="19" t="s">
        <v>2857</v>
      </c>
      <c r="D63" s="19" t="s">
        <v>2858</v>
      </c>
      <c r="E63" s="19" t="s">
        <v>2859</v>
      </c>
      <c r="F63" s="19" t="s">
        <v>2860</v>
      </c>
      <c r="G63" s="19" t="s">
        <v>2861</v>
      </c>
    </row>
    <row r="64" spans="1:7" ht="15">
      <c r="A64" s="19" t="s">
        <v>2774</v>
      </c>
      <c r="B64" s="19"/>
      <c r="C64" s="19" t="s">
        <v>2862</v>
      </c>
      <c r="D64" s="19" t="s">
        <v>2863</v>
      </c>
      <c r="E64" s="19" t="s">
        <v>2864</v>
      </c>
      <c r="F64" s="19" t="s">
        <v>2865</v>
      </c>
      <c r="G64" s="19" t="s">
        <v>2866</v>
      </c>
    </row>
    <row r="65" spans="1:7" ht="15">
      <c r="A65" s="19" t="s">
        <v>1683</v>
      </c>
      <c r="B65" s="19"/>
      <c r="C65" s="19" t="s">
        <v>2867</v>
      </c>
      <c r="D65" s="19" t="s">
        <v>862</v>
      </c>
      <c r="E65" s="19" t="s">
        <v>2868</v>
      </c>
      <c r="F65" s="19" t="s">
        <v>2869</v>
      </c>
      <c r="G65" s="19" t="s">
        <v>2870</v>
      </c>
    </row>
    <row r="66" spans="1:7" ht="15">
      <c r="A66" s="19" t="s">
        <v>2871</v>
      </c>
      <c r="B66" s="19"/>
      <c r="C66" s="19" t="s">
        <v>2872</v>
      </c>
      <c r="D66" s="19" t="s">
        <v>2873</v>
      </c>
      <c r="E66" s="19" t="s">
        <v>2874</v>
      </c>
      <c r="F66" s="19" t="s">
        <v>2875</v>
      </c>
      <c r="G66" s="19" t="s">
        <v>2876</v>
      </c>
    </row>
    <row r="67" spans="1:7" ht="15">
      <c r="A67" s="19" t="s">
        <v>2468</v>
      </c>
      <c r="B67" s="19"/>
      <c r="C67" s="19" t="s">
        <v>2877</v>
      </c>
      <c r="D67" s="7"/>
      <c r="E67" s="19" t="s">
        <v>2878</v>
      </c>
      <c r="F67" s="19" t="s">
        <v>2879</v>
      </c>
      <c r="G67" s="19" t="s">
        <v>2880</v>
      </c>
    </row>
    <row r="68" spans="1:7" ht="15">
      <c r="A68" s="19" t="s">
        <v>2881</v>
      </c>
      <c r="B68" s="19"/>
      <c r="C68" s="19" t="s">
        <v>2882</v>
      </c>
      <c r="D68" s="7"/>
      <c r="E68" s="19" t="s">
        <v>2883</v>
      </c>
      <c r="F68" s="19" t="s">
        <v>1758</v>
      </c>
      <c r="G68" s="19" t="s">
        <v>2884</v>
      </c>
    </row>
    <row r="69" spans="1:7" ht="15">
      <c r="A69" s="19" t="s">
        <v>735</v>
      </c>
      <c r="B69" s="19"/>
      <c r="C69" s="19" t="s">
        <v>2885</v>
      </c>
      <c r="D69" s="7"/>
      <c r="E69" s="19" t="s">
        <v>2886</v>
      </c>
      <c r="F69" s="19" t="s">
        <v>2887</v>
      </c>
      <c r="G69" s="19" t="s">
        <v>2888</v>
      </c>
    </row>
    <row r="70" spans="1:7" ht="15">
      <c r="A70" s="19" t="s">
        <v>2889</v>
      </c>
      <c r="B70" s="19"/>
      <c r="C70" s="19" t="s">
        <v>2890</v>
      </c>
      <c r="D70" s="7"/>
      <c r="E70" s="19" t="s">
        <v>2891</v>
      </c>
      <c r="F70" s="19" t="s">
        <v>2892</v>
      </c>
      <c r="G70" s="19" t="s">
        <v>2893</v>
      </c>
    </row>
    <row r="71" spans="1:7" ht="15">
      <c r="A71" s="19" t="s">
        <v>2894</v>
      </c>
      <c r="B71" s="19"/>
      <c r="C71" s="19" t="s">
        <v>1549</v>
      </c>
      <c r="D71" s="7"/>
      <c r="E71" s="19" t="s">
        <v>2895</v>
      </c>
      <c r="F71" s="19" t="s">
        <v>2896</v>
      </c>
      <c r="G71" s="19" t="s">
        <v>2897</v>
      </c>
    </row>
    <row r="72" spans="1:7" ht="15">
      <c r="A72" s="19" t="s">
        <v>2898</v>
      </c>
      <c r="B72" s="19"/>
      <c r="C72" s="19" t="s">
        <v>2899</v>
      </c>
      <c r="D72" s="7"/>
      <c r="E72" s="19" t="s">
        <v>2900</v>
      </c>
      <c r="F72" s="19" t="s">
        <v>2901</v>
      </c>
      <c r="G72" s="19" t="s">
        <v>2376</v>
      </c>
    </row>
    <row r="73" spans="1:7" ht="15">
      <c r="A73" s="19" t="s">
        <v>1743</v>
      </c>
      <c r="B73" s="19"/>
      <c r="C73" s="19" t="s">
        <v>2902</v>
      </c>
      <c r="D73" s="7"/>
      <c r="E73" s="19" t="s">
        <v>2903</v>
      </c>
      <c r="F73" s="19" t="s">
        <v>777</v>
      </c>
      <c r="G73" s="19" t="s">
        <v>2904</v>
      </c>
    </row>
    <row r="74" spans="1:7" ht="15">
      <c r="A74" s="19" t="s">
        <v>814</v>
      </c>
      <c r="B74" s="19"/>
      <c r="C74" s="19" t="s">
        <v>2905</v>
      </c>
      <c r="D74" s="7"/>
      <c r="E74" s="19" t="s">
        <v>2298</v>
      </c>
      <c r="F74" s="19" t="s">
        <v>2906</v>
      </c>
      <c r="G74" s="19" t="s">
        <v>2907</v>
      </c>
    </row>
    <row r="75" spans="1:7" ht="15">
      <c r="A75" s="19" t="s">
        <v>2908</v>
      </c>
      <c r="B75" s="19"/>
      <c r="C75" s="19" t="s">
        <v>2909</v>
      </c>
      <c r="D75" s="7"/>
      <c r="E75" s="19" t="s">
        <v>2910</v>
      </c>
      <c r="F75" s="19" t="s">
        <v>2911</v>
      </c>
      <c r="G75" s="19" t="s">
        <v>2912</v>
      </c>
    </row>
    <row r="76" spans="1:7" ht="15">
      <c r="A76" s="19" t="s">
        <v>2913</v>
      </c>
      <c r="B76" s="19"/>
      <c r="C76" s="19" t="s">
        <v>2914</v>
      </c>
      <c r="D76" s="7"/>
      <c r="E76" s="19" t="s">
        <v>2915</v>
      </c>
      <c r="F76" s="19" t="s">
        <v>2916</v>
      </c>
      <c r="G76" s="19" t="s">
        <v>2917</v>
      </c>
    </row>
    <row r="77" spans="1:7" ht="15">
      <c r="A77" s="19" t="s">
        <v>2918</v>
      </c>
      <c r="B77" s="19"/>
      <c r="C77" s="19" t="s">
        <v>2919</v>
      </c>
      <c r="D77" s="7"/>
      <c r="E77" s="19" t="s">
        <v>2920</v>
      </c>
      <c r="F77" s="19" t="s">
        <v>2921</v>
      </c>
      <c r="G77" s="19" t="s">
        <v>2922</v>
      </c>
    </row>
    <row r="78" spans="1:7" ht="15">
      <c r="A78" s="19" t="s">
        <v>2923</v>
      </c>
      <c r="B78" s="19"/>
      <c r="C78" s="19" t="s">
        <v>2924</v>
      </c>
      <c r="D78" s="7"/>
      <c r="E78" s="19" t="s">
        <v>2925</v>
      </c>
      <c r="F78" s="19" t="s">
        <v>2915</v>
      </c>
      <c r="G78" s="19" t="s">
        <v>2926</v>
      </c>
    </row>
    <row r="79" spans="1:7" ht="15">
      <c r="A79" s="19" t="s">
        <v>2927</v>
      </c>
      <c r="B79" s="19"/>
      <c r="C79" s="19" t="s">
        <v>681</v>
      </c>
      <c r="E79" s="19" t="s">
        <v>2928</v>
      </c>
      <c r="F79" s="19" t="s">
        <v>2929</v>
      </c>
      <c r="G79" s="19" t="s">
        <v>2930</v>
      </c>
    </row>
    <row r="80" spans="1:7" ht="15">
      <c r="A80" s="19" t="s">
        <v>2931</v>
      </c>
      <c r="B80" s="19"/>
      <c r="C80" s="19" t="s">
        <v>2932</v>
      </c>
      <c r="E80" s="19" t="s">
        <v>2933</v>
      </c>
      <c r="F80" s="19" t="s">
        <v>2934</v>
      </c>
      <c r="G80" s="19" t="s">
        <v>2935</v>
      </c>
    </row>
    <row r="81" spans="1:7" ht="15">
      <c r="A81" s="19" t="s">
        <v>2936</v>
      </c>
      <c r="B81" s="19"/>
      <c r="C81" s="19" t="s">
        <v>2937</v>
      </c>
      <c r="E81" s="19" t="s">
        <v>2938</v>
      </c>
      <c r="F81" s="19" t="s">
        <v>2939</v>
      </c>
      <c r="G81" s="19" t="s">
        <v>2756</v>
      </c>
    </row>
    <row r="82" spans="1:7" ht="15">
      <c r="A82" s="19" t="s">
        <v>2940</v>
      </c>
      <c r="B82" s="19"/>
      <c r="C82" s="19" t="s">
        <v>2941</v>
      </c>
      <c r="E82" s="19" t="s">
        <v>2942</v>
      </c>
      <c r="F82" s="19" t="s">
        <v>2102</v>
      </c>
      <c r="G82" s="19" t="s">
        <v>2943</v>
      </c>
    </row>
    <row r="83" spans="1:7" ht="15">
      <c r="A83" s="19" t="s">
        <v>2944</v>
      </c>
      <c r="B83" s="19"/>
      <c r="C83" s="19" t="s">
        <v>1589</v>
      </c>
      <c r="E83" s="19" t="s">
        <v>2945</v>
      </c>
      <c r="F83" s="19" t="s">
        <v>2946</v>
      </c>
      <c r="G83" s="19" t="s">
        <v>2947</v>
      </c>
    </row>
    <row r="84" spans="1:7" ht="15">
      <c r="A84" s="19" t="s">
        <v>2948</v>
      </c>
      <c r="B84" s="19"/>
      <c r="C84" s="19" t="s">
        <v>2949</v>
      </c>
      <c r="E84" s="19" t="s">
        <v>2950</v>
      </c>
      <c r="G84" s="19" t="s">
        <v>1915</v>
      </c>
    </row>
    <row r="85" spans="1:7" ht="15">
      <c r="A85" s="19" t="s">
        <v>2951</v>
      </c>
      <c r="B85" s="19"/>
      <c r="C85" s="19" t="s">
        <v>2952</v>
      </c>
      <c r="E85" s="19" t="s">
        <v>2953</v>
      </c>
      <c r="G85" s="19" t="s">
        <v>2954</v>
      </c>
    </row>
    <row r="86" spans="1:7" ht="15">
      <c r="A86" s="19" t="s">
        <v>2955</v>
      </c>
      <c r="B86" s="19"/>
      <c r="C86" s="19" t="s">
        <v>2956</v>
      </c>
      <c r="G86" s="19" t="s">
        <v>2957</v>
      </c>
    </row>
    <row r="87" spans="1:7" ht="15">
      <c r="A87" s="19" t="s">
        <v>2958</v>
      </c>
      <c r="B87" s="19"/>
      <c r="C87" s="19" t="s">
        <v>2959</v>
      </c>
      <c r="G87" s="19" t="s">
        <v>2960</v>
      </c>
    </row>
    <row r="88" spans="1:7" ht="15">
      <c r="A88" s="19" t="s">
        <v>2961</v>
      </c>
      <c r="B88" s="19"/>
      <c r="C88" s="19" t="s">
        <v>2962</v>
      </c>
      <c r="G88" s="19" t="s">
        <v>2963</v>
      </c>
    </row>
    <row r="89" spans="1:7" ht="15">
      <c r="A89" s="19" t="s">
        <v>2964</v>
      </c>
      <c r="B89" s="19"/>
      <c r="C89" s="19" t="s">
        <v>2965</v>
      </c>
      <c r="G89" s="19" t="s">
        <v>814</v>
      </c>
    </row>
    <row r="90" spans="1:7" ht="15">
      <c r="A90" s="19" t="s">
        <v>2966</v>
      </c>
      <c r="B90" s="19"/>
      <c r="C90" s="19" t="s">
        <v>2967</v>
      </c>
      <c r="G90" s="19" t="s">
        <v>2968</v>
      </c>
    </row>
    <row r="91" spans="1:7" ht="15">
      <c r="A91" s="19" t="s">
        <v>2969</v>
      </c>
      <c r="B91" s="19"/>
      <c r="C91" s="19" t="s">
        <v>2970</v>
      </c>
      <c r="G91" s="19" t="s">
        <v>2971</v>
      </c>
    </row>
    <row r="92" spans="1:7" ht="15">
      <c r="A92" s="19" t="s">
        <v>2972</v>
      </c>
      <c r="B92" s="19"/>
      <c r="C92" s="19" t="s">
        <v>2973</v>
      </c>
      <c r="G92" s="19" t="s">
        <v>2974</v>
      </c>
    </row>
    <row r="93" spans="1:7" ht="15">
      <c r="A93" s="19" t="s">
        <v>2975</v>
      </c>
      <c r="B93" s="19"/>
      <c r="C93" s="19" t="s">
        <v>2976</v>
      </c>
      <c r="G93" s="19" t="s">
        <v>2977</v>
      </c>
    </row>
    <row r="94" spans="1:7" ht="15">
      <c r="A94" s="19" t="s">
        <v>2978</v>
      </c>
      <c r="B94" s="19"/>
      <c r="C94" s="19" t="s">
        <v>2979</v>
      </c>
      <c r="G94" s="19" t="s">
        <v>2980</v>
      </c>
    </row>
    <row r="95" spans="1:7" ht="15">
      <c r="A95" s="19" t="s">
        <v>2981</v>
      </c>
      <c r="B95" s="19"/>
      <c r="C95" s="19" t="s">
        <v>2982</v>
      </c>
      <c r="G95" s="19" t="s">
        <v>2983</v>
      </c>
    </row>
    <row r="96" spans="1:7" ht="15">
      <c r="A96" s="19" t="s">
        <v>2984</v>
      </c>
      <c r="B96" s="19"/>
      <c r="C96" s="19" t="s">
        <v>2985</v>
      </c>
      <c r="G96" s="19" t="s">
        <v>2986</v>
      </c>
    </row>
    <row r="97" spans="1:7" ht="15">
      <c r="A97" s="19" t="s">
        <v>2987</v>
      </c>
      <c r="B97" s="19"/>
      <c r="C97" s="19" t="s">
        <v>1671</v>
      </c>
      <c r="G97" s="19" t="s">
        <v>2988</v>
      </c>
    </row>
    <row r="98" spans="1:7" ht="15">
      <c r="A98" s="19" t="s">
        <v>2989</v>
      </c>
      <c r="B98" s="19"/>
      <c r="C98" s="19" t="s">
        <v>2990</v>
      </c>
      <c r="G98" s="19" t="s">
        <v>2991</v>
      </c>
    </row>
    <row r="99" spans="1:7" ht="15">
      <c r="A99" s="19" t="s">
        <v>2915</v>
      </c>
      <c r="B99" s="19"/>
      <c r="C99" s="19" t="s">
        <v>2992</v>
      </c>
      <c r="G99" s="19" t="s">
        <v>2993</v>
      </c>
    </row>
    <row r="100" spans="1:7" ht="15">
      <c r="A100" s="19" t="s">
        <v>2994</v>
      </c>
      <c r="B100" s="19"/>
      <c r="C100" s="19" t="s">
        <v>2756</v>
      </c>
      <c r="G100" s="19" t="s">
        <v>2995</v>
      </c>
    </row>
    <row r="101" spans="1:7" ht="15">
      <c r="A101" s="19" t="s">
        <v>2996</v>
      </c>
      <c r="B101" s="19"/>
      <c r="C101" s="19" t="s">
        <v>2997</v>
      </c>
      <c r="G101" s="19" t="s">
        <v>2998</v>
      </c>
    </row>
    <row r="102" spans="1:7" ht="15">
      <c r="A102" s="19" t="s">
        <v>2999</v>
      </c>
      <c r="B102" s="19"/>
      <c r="C102" s="19" t="s">
        <v>3000</v>
      </c>
      <c r="G102" s="19" t="s">
        <v>3001</v>
      </c>
    </row>
    <row r="103" spans="1:7" ht="15">
      <c r="A103" s="19" t="s">
        <v>3002</v>
      </c>
      <c r="B103" s="19"/>
      <c r="C103" s="19" t="s">
        <v>3003</v>
      </c>
      <c r="G103" s="19" t="s">
        <v>2138</v>
      </c>
    </row>
    <row r="104" spans="1:7" ht="15">
      <c r="A104" s="19" t="s">
        <v>3004</v>
      </c>
      <c r="B104" s="19"/>
      <c r="C104" s="19" t="s">
        <v>3005</v>
      </c>
      <c r="G104" s="19" t="s">
        <v>874</v>
      </c>
    </row>
    <row r="105" spans="1:7" ht="15">
      <c r="A105" s="19" t="s">
        <v>3006</v>
      </c>
      <c r="B105" s="19"/>
      <c r="C105" s="19" t="s">
        <v>720</v>
      </c>
      <c r="G105" s="19" t="s">
        <v>1992</v>
      </c>
    </row>
    <row r="106" spans="1:7" ht="15">
      <c r="A106" s="19" t="s">
        <v>2015</v>
      </c>
      <c r="B106" s="19"/>
      <c r="C106" s="19" t="s">
        <v>3007</v>
      </c>
      <c r="G106" s="19" t="s">
        <v>3008</v>
      </c>
    </row>
    <row r="107" spans="1:7" ht="15">
      <c r="A107" s="19" t="s">
        <v>2929</v>
      </c>
      <c r="B107" s="19"/>
      <c r="C107" s="19" t="s">
        <v>3009</v>
      </c>
      <c r="G107" s="19" t="s">
        <v>3010</v>
      </c>
    </row>
    <row r="108" spans="1:7" ht="15">
      <c r="A108" s="19" t="s">
        <v>3011</v>
      </c>
      <c r="B108" s="19"/>
      <c r="C108" s="19" t="s">
        <v>3012</v>
      </c>
      <c r="G108" s="19" t="s">
        <v>3013</v>
      </c>
    </row>
    <row r="109" spans="1:7" ht="15">
      <c r="A109" s="19" t="s">
        <v>3014</v>
      </c>
      <c r="B109" s="19"/>
      <c r="C109" s="19" t="s">
        <v>3015</v>
      </c>
      <c r="G109" s="19" t="s">
        <v>3016</v>
      </c>
    </row>
    <row r="110" spans="1:7" ht="15">
      <c r="A110" s="19" t="s">
        <v>3017</v>
      </c>
      <c r="B110" s="19"/>
      <c r="C110" s="19" t="s">
        <v>3018</v>
      </c>
      <c r="G110" s="19" t="s">
        <v>3019</v>
      </c>
    </row>
    <row r="111" spans="1:7" ht="15">
      <c r="A111" s="19" t="s">
        <v>858</v>
      </c>
      <c r="B111" s="19"/>
      <c r="C111" s="19" t="s">
        <v>3020</v>
      </c>
      <c r="G111" s="19" t="s">
        <v>2621</v>
      </c>
    </row>
    <row r="112" spans="1:7" ht="15">
      <c r="A112" s="19" t="s">
        <v>3021</v>
      </c>
      <c r="B112" s="19"/>
      <c r="C112" s="19" t="s">
        <v>3022</v>
      </c>
      <c r="G112" s="19" t="s">
        <v>3023</v>
      </c>
    </row>
    <row r="113" spans="1:7" ht="15">
      <c r="A113" s="19" t="s">
        <v>3024</v>
      </c>
      <c r="B113" s="19"/>
      <c r="C113" s="19" t="s">
        <v>3025</v>
      </c>
      <c r="G113" s="19" t="s">
        <v>3026</v>
      </c>
    </row>
    <row r="114" spans="1:7" ht="15">
      <c r="A114" s="19" t="s">
        <v>3027</v>
      </c>
      <c r="B114" s="19"/>
      <c r="C114" s="19" t="s">
        <v>3028</v>
      </c>
      <c r="G114" s="19" t="s">
        <v>3029</v>
      </c>
    </row>
    <row r="115" spans="1:7" ht="15">
      <c r="A115" s="19" t="s">
        <v>3030</v>
      </c>
      <c r="B115" s="19"/>
      <c r="C115" s="19" t="s">
        <v>3031</v>
      </c>
      <c r="G115" s="19" t="s">
        <v>1969</v>
      </c>
    </row>
    <row r="116" spans="1:7" ht="15">
      <c r="A116" s="19" t="s">
        <v>2088</v>
      </c>
      <c r="B116" s="19"/>
      <c r="C116" s="19" t="s">
        <v>3032</v>
      </c>
      <c r="G116" s="19" t="s">
        <v>3033</v>
      </c>
    </row>
    <row r="117" spans="1:7" ht="15">
      <c r="A117" s="19" t="s">
        <v>3034</v>
      </c>
      <c r="B117" s="19"/>
      <c r="C117" s="19" t="s">
        <v>3035</v>
      </c>
      <c r="G117" s="19" t="s">
        <v>3036</v>
      </c>
    </row>
    <row r="118" spans="1:7" ht="15">
      <c r="A118" s="19" t="s">
        <v>3037</v>
      </c>
      <c r="B118" s="19"/>
      <c r="C118" s="19" t="s">
        <v>3038</v>
      </c>
      <c r="G118" s="19" t="s">
        <v>3039</v>
      </c>
    </row>
    <row r="119" spans="1:7" ht="15">
      <c r="A119" s="19" t="s">
        <v>3040</v>
      </c>
      <c r="B119" s="19"/>
      <c r="C119" s="19" t="s">
        <v>3041</v>
      </c>
      <c r="G119" s="19" t="s">
        <v>2989</v>
      </c>
    </row>
    <row r="120" spans="2:7" ht="15">
      <c r="B120" s="19"/>
      <c r="C120" s="19" t="s">
        <v>3042</v>
      </c>
      <c r="G120" s="19" t="s">
        <v>3043</v>
      </c>
    </row>
    <row r="121" spans="2:7" ht="15">
      <c r="B121" s="19"/>
      <c r="C121" s="19" t="s">
        <v>1970</v>
      </c>
      <c r="G121" s="19" t="s">
        <v>3044</v>
      </c>
    </row>
    <row r="122" spans="2:7" ht="15">
      <c r="B122" s="19"/>
      <c r="C122" s="19" t="s">
        <v>3045</v>
      </c>
      <c r="G122" s="19" t="s">
        <v>3046</v>
      </c>
    </row>
    <row r="123" spans="2:7" ht="15">
      <c r="B123" s="19"/>
      <c r="C123" s="19" t="s">
        <v>3047</v>
      </c>
      <c r="G123" s="19" t="s">
        <v>3048</v>
      </c>
    </row>
    <row r="124" spans="2:7" ht="15">
      <c r="B124" s="19"/>
      <c r="C124" s="19" t="s">
        <v>3049</v>
      </c>
      <c r="G124" s="19" t="s">
        <v>3050</v>
      </c>
    </row>
    <row r="125" spans="2:7" ht="15">
      <c r="B125" s="19"/>
      <c r="C125" s="19" t="s">
        <v>3051</v>
      </c>
      <c r="G125" s="19" t="s">
        <v>3052</v>
      </c>
    </row>
    <row r="126" spans="2:7" ht="15">
      <c r="B126" s="19"/>
      <c r="C126" s="19" t="s">
        <v>3053</v>
      </c>
      <c r="G126" s="19" t="s">
        <v>2852</v>
      </c>
    </row>
    <row r="127" spans="2:7" ht="15">
      <c r="B127" s="19"/>
      <c r="C127" s="19" t="s">
        <v>3054</v>
      </c>
      <c r="G127" s="19" t="s">
        <v>2002</v>
      </c>
    </row>
    <row r="128" spans="2:7" ht="15">
      <c r="B128" s="19"/>
      <c r="C128" s="19" t="s">
        <v>3055</v>
      </c>
      <c r="G128" s="19" t="s">
        <v>3056</v>
      </c>
    </row>
    <row r="129" spans="2:7" ht="15">
      <c r="B129" s="19"/>
      <c r="C129" s="19" t="s">
        <v>3057</v>
      </c>
      <c r="G129" s="19" t="s">
        <v>3058</v>
      </c>
    </row>
    <row r="130" spans="2:7" ht="15">
      <c r="B130" s="19"/>
      <c r="C130" s="19" t="s">
        <v>3059</v>
      </c>
      <c r="G130" s="19" t="s">
        <v>3060</v>
      </c>
    </row>
    <row r="131" spans="2:7" ht="15">
      <c r="B131" s="19"/>
      <c r="C131" s="19" t="s">
        <v>3061</v>
      </c>
      <c r="G131" s="19" t="s">
        <v>3062</v>
      </c>
    </row>
    <row r="132" spans="2:7" ht="15">
      <c r="B132" s="19"/>
      <c r="C132" s="19" t="s">
        <v>3063</v>
      </c>
      <c r="G132" s="19" t="s">
        <v>3064</v>
      </c>
    </row>
    <row r="133" spans="2:7" ht="15">
      <c r="B133" s="19"/>
      <c r="C133" s="19" t="s">
        <v>3065</v>
      </c>
      <c r="G133" s="19" t="s">
        <v>3066</v>
      </c>
    </row>
    <row r="134" spans="2:7" ht="15">
      <c r="B134" s="19"/>
      <c r="C134" s="19" t="s">
        <v>3067</v>
      </c>
      <c r="G134" s="19" t="s">
        <v>3068</v>
      </c>
    </row>
    <row r="135" spans="2:7" ht="15">
      <c r="B135" s="19"/>
      <c r="C135" s="19" t="s">
        <v>3069</v>
      </c>
      <c r="G135" s="19" t="s">
        <v>3070</v>
      </c>
    </row>
    <row r="136" spans="2:7" ht="15">
      <c r="B136" s="19"/>
      <c r="C136" s="19" t="s">
        <v>1782</v>
      </c>
      <c r="G136" s="19" t="s">
        <v>2205</v>
      </c>
    </row>
    <row r="137" spans="2:7" ht="15">
      <c r="B137" s="19"/>
      <c r="C137" s="19" t="s">
        <v>3071</v>
      </c>
      <c r="G137" s="19" t="s">
        <v>3072</v>
      </c>
    </row>
    <row r="138" spans="2:7" ht="15">
      <c r="B138" s="19"/>
      <c r="C138" s="19" t="s">
        <v>3073</v>
      </c>
      <c r="G138" s="19" t="s">
        <v>3074</v>
      </c>
    </row>
    <row r="139" spans="2:7" ht="15">
      <c r="B139" s="19"/>
      <c r="C139" s="19" t="s">
        <v>3075</v>
      </c>
      <c r="G139" s="19" t="s">
        <v>3076</v>
      </c>
    </row>
    <row r="140" spans="2:7" ht="15">
      <c r="B140" s="19"/>
      <c r="C140" s="19" t="s">
        <v>3077</v>
      </c>
      <c r="G140" s="19" t="s">
        <v>3078</v>
      </c>
    </row>
    <row r="141" spans="2:7" ht="15">
      <c r="B141" s="19"/>
      <c r="C141" s="19" t="s">
        <v>1232</v>
      </c>
      <c r="G141" s="19" t="s">
        <v>3079</v>
      </c>
    </row>
    <row r="142" spans="2:7" ht="15">
      <c r="B142" s="19"/>
      <c r="C142" s="19" t="s">
        <v>3080</v>
      </c>
      <c r="G142" s="19" t="s">
        <v>3024</v>
      </c>
    </row>
    <row r="143" spans="2:7" ht="15">
      <c r="B143" s="19"/>
      <c r="C143" s="19" t="s">
        <v>3081</v>
      </c>
      <c r="G143" s="19" t="s">
        <v>3082</v>
      </c>
    </row>
    <row r="144" spans="2:7" ht="15">
      <c r="B144" s="19"/>
      <c r="C144" s="19" t="s">
        <v>3083</v>
      </c>
      <c r="G144" s="19" t="s">
        <v>3084</v>
      </c>
    </row>
    <row r="145" spans="2:7" ht="15">
      <c r="B145" s="19"/>
      <c r="C145" s="19" t="s">
        <v>3085</v>
      </c>
      <c r="G145" s="19" t="s">
        <v>2945</v>
      </c>
    </row>
    <row r="146" spans="2:7" ht="15">
      <c r="B146" s="19"/>
      <c r="C146" s="19" t="s">
        <v>3086</v>
      </c>
      <c r="G146" s="19" t="s">
        <v>3087</v>
      </c>
    </row>
    <row r="147" spans="2:7" ht="15">
      <c r="B147" s="19"/>
      <c r="C147" s="19" t="s">
        <v>3088</v>
      </c>
      <c r="G147" s="19" t="s">
        <v>3040</v>
      </c>
    </row>
    <row r="148" spans="2:3" ht="15">
      <c r="B148" s="19"/>
      <c r="C148" s="19" t="s">
        <v>3089</v>
      </c>
    </row>
    <row r="149" spans="2:3" ht="15">
      <c r="B149" s="19"/>
      <c r="C149" s="19" t="s">
        <v>1902</v>
      </c>
    </row>
    <row r="150" spans="2:3" ht="15">
      <c r="B150" s="19"/>
      <c r="C150" s="19" t="s">
        <v>3090</v>
      </c>
    </row>
    <row r="151" spans="2:3" ht="15">
      <c r="B151" s="19"/>
      <c r="C151" s="19" t="s">
        <v>3091</v>
      </c>
    </row>
    <row r="152" spans="2:3" ht="15">
      <c r="B152" s="19"/>
      <c r="C152" s="19" t="s">
        <v>3092</v>
      </c>
    </row>
    <row r="153" spans="2:3" ht="15">
      <c r="B153" s="19"/>
      <c r="C153" s="19" t="s">
        <v>3093</v>
      </c>
    </row>
    <row r="154" spans="2:3" ht="15">
      <c r="B154" s="19"/>
      <c r="C154" s="19" t="s">
        <v>3094</v>
      </c>
    </row>
    <row r="155" spans="2:3" ht="15">
      <c r="B155" s="19"/>
      <c r="C155" s="19" t="s">
        <v>3095</v>
      </c>
    </row>
    <row r="156" spans="2:3" ht="15">
      <c r="B156" s="19"/>
      <c r="C156" s="19" t="s">
        <v>3096</v>
      </c>
    </row>
    <row r="157" spans="2:3" ht="15">
      <c r="B157" s="19"/>
      <c r="C157" s="19" t="s">
        <v>3097</v>
      </c>
    </row>
    <row r="158" spans="2:3" ht="15">
      <c r="B158" s="19"/>
      <c r="C158" s="19" t="s">
        <v>3098</v>
      </c>
    </row>
    <row r="159" spans="2:3" ht="15">
      <c r="B159" s="19"/>
      <c r="C159" s="19" t="s">
        <v>2364</v>
      </c>
    </row>
    <row r="160" spans="2:3" ht="15">
      <c r="B160" s="19"/>
      <c r="C160" s="19" t="s">
        <v>3099</v>
      </c>
    </row>
    <row r="161" spans="2:3" ht="15">
      <c r="B161" s="19"/>
      <c r="C161" s="19" t="s">
        <v>3100</v>
      </c>
    </row>
    <row r="162" spans="2:3" ht="15">
      <c r="B162" s="19"/>
      <c r="C162" s="19" t="s">
        <v>3101</v>
      </c>
    </row>
    <row r="163" spans="2:3" ht="15">
      <c r="B163" s="19"/>
      <c r="C163" s="19" t="s">
        <v>3102</v>
      </c>
    </row>
    <row r="164" spans="2:3" ht="15">
      <c r="B164" s="19"/>
      <c r="C164" s="19" t="s">
        <v>3103</v>
      </c>
    </row>
    <row r="165" spans="2:3" ht="15">
      <c r="B165" s="19"/>
      <c r="C165" s="19" t="s">
        <v>3104</v>
      </c>
    </row>
    <row r="166" spans="2:3" ht="15">
      <c r="B166" s="19"/>
      <c r="C166" s="19" t="s">
        <v>3105</v>
      </c>
    </row>
    <row r="167" spans="2:3" ht="15">
      <c r="B167" s="19"/>
      <c r="C167" s="19" t="s">
        <v>3106</v>
      </c>
    </row>
    <row r="168" spans="2:3" ht="15">
      <c r="B168" s="19"/>
      <c r="C168" s="19" t="s">
        <v>3107</v>
      </c>
    </row>
    <row r="169" spans="2:3" ht="15">
      <c r="B169" s="19"/>
      <c r="C169" s="19" t="s">
        <v>3108</v>
      </c>
    </row>
    <row r="170" spans="2:3" ht="15">
      <c r="B170" s="19"/>
      <c r="C170" s="19" t="s">
        <v>3109</v>
      </c>
    </row>
    <row r="171" spans="2:3" ht="15">
      <c r="B171" s="19"/>
      <c r="C171" s="19" t="s">
        <v>3110</v>
      </c>
    </row>
    <row r="172" spans="2:3" ht="15">
      <c r="B172" s="19"/>
      <c r="C172" s="19" t="s">
        <v>3111</v>
      </c>
    </row>
    <row r="173" spans="2:3" ht="15">
      <c r="B173" s="19"/>
      <c r="C173" s="19" t="s">
        <v>3112</v>
      </c>
    </row>
    <row r="174" spans="2:3" ht="15">
      <c r="B174" s="19"/>
      <c r="C174" s="19" t="s">
        <v>3113</v>
      </c>
    </row>
    <row r="175" spans="2:3" ht="15">
      <c r="B175" s="19"/>
      <c r="C175" s="19" t="s">
        <v>3114</v>
      </c>
    </row>
    <row r="176" spans="2:3" ht="15">
      <c r="B176" s="19"/>
      <c r="C176" s="19" t="s">
        <v>3115</v>
      </c>
    </row>
    <row r="177" spans="2:3" ht="15">
      <c r="B177" s="19"/>
      <c r="C177" s="19" t="s">
        <v>1861</v>
      </c>
    </row>
    <row r="178" spans="2:3" ht="15">
      <c r="B178" s="19"/>
      <c r="C178" s="19" t="s">
        <v>2208</v>
      </c>
    </row>
    <row r="179" spans="2:3" ht="15">
      <c r="B179" s="19"/>
      <c r="C179" s="19" t="s">
        <v>3116</v>
      </c>
    </row>
    <row r="180" spans="2:3" ht="15">
      <c r="B180" s="19"/>
      <c r="C180" s="19" t="s">
        <v>3117</v>
      </c>
    </row>
    <row r="181" spans="2:3" ht="15">
      <c r="B181" s="19"/>
      <c r="C181" s="19" t="s">
        <v>3118</v>
      </c>
    </row>
    <row r="182" spans="2:3" ht="15">
      <c r="B182" s="19"/>
      <c r="C182" s="19" t="s">
        <v>3119</v>
      </c>
    </row>
    <row r="183" spans="2:3" ht="15">
      <c r="B183" s="19"/>
      <c r="C183" s="19" t="s">
        <v>3120</v>
      </c>
    </row>
    <row r="184" spans="2:3" ht="15">
      <c r="B184" s="19"/>
      <c r="C184" s="19" t="s">
        <v>3121</v>
      </c>
    </row>
    <row r="185" spans="2:3" ht="15">
      <c r="B185" s="19"/>
      <c r="C185" s="19" t="s">
        <v>3122</v>
      </c>
    </row>
    <row r="186" spans="2:3" ht="15">
      <c r="B186" s="19"/>
      <c r="C186" s="19" t="s">
        <v>3123</v>
      </c>
    </row>
    <row r="187" spans="2:3" ht="15">
      <c r="B187" s="19"/>
      <c r="C187" s="19" t="s">
        <v>3124</v>
      </c>
    </row>
    <row r="188" spans="2:3" ht="15">
      <c r="B188" s="19"/>
      <c r="C188" s="19" t="s">
        <v>3125</v>
      </c>
    </row>
    <row r="189" spans="2:3" ht="15">
      <c r="B189" s="19"/>
      <c r="C189" s="19" t="s">
        <v>3126</v>
      </c>
    </row>
    <row r="190" spans="2:3" ht="15">
      <c r="B190" s="19"/>
      <c r="C190" s="19" t="s">
        <v>3127</v>
      </c>
    </row>
  </sheetData>
  <sheetProtection sheet="1" objects="1" scenarios="1"/>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E116"/>
  <sheetViews>
    <sheetView zoomScalePageLayoutView="0" workbookViewId="0" topLeftCell="A1">
      <selection activeCell="D30" sqref="D30"/>
    </sheetView>
  </sheetViews>
  <sheetFormatPr defaultColWidth="9.140625" defaultRowHeight="15"/>
  <cols>
    <col min="1" max="6" width="29.57421875" style="0" customWidth="1"/>
  </cols>
  <sheetData>
    <row r="1" spans="1:3" ht="15">
      <c r="A1" t="s">
        <v>1077</v>
      </c>
      <c r="B1" t="s">
        <v>1079</v>
      </c>
      <c r="C1" t="s">
        <v>1081</v>
      </c>
    </row>
    <row r="2" spans="1:5" ht="15">
      <c r="A2" s="6" t="s">
        <v>490</v>
      </c>
      <c r="B2" s="6" t="s">
        <v>490</v>
      </c>
      <c r="C2" s="6" t="s">
        <v>490</v>
      </c>
      <c r="D2" s="6"/>
      <c r="E2" s="6"/>
    </row>
    <row r="3" spans="1:5" ht="15">
      <c r="A3" s="7" t="s">
        <v>5941</v>
      </c>
      <c r="B3" s="7" t="s">
        <v>5942</v>
      </c>
      <c r="C3" s="7" t="s">
        <v>1280</v>
      </c>
      <c r="D3" s="7"/>
      <c r="E3" s="7"/>
    </row>
    <row r="4" spans="1:5" ht="15">
      <c r="A4" s="7" t="s">
        <v>5943</v>
      </c>
      <c r="B4" s="7" t="s">
        <v>5944</v>
      </c>
      <c r="C4" s="7" t="s">
        <v>5945</v>
      </c>
      <c r="D4" s="7"/>
      <c r="E4" s="7"/>
    </row>
    <row r="5" spans="1:5" ht="15">
      <c r="A5" s="7" t="s">
        <v>3895</v>
      </c>
      <c r="B5" s="7" t="s">
        <v>5946</v>
      </c>
      <c r="C5" s="7" t="s">
        <v>5947</v>
      </c>
      <c r="D5" s="7"/>
      <c r="E5" s="7"/>
    </row>
    <row r="6" spans="1:5" ht="15">
      <c r="A6" s="7" t="s">
        <v>1077</v>
      </c>
      <c r="B6" s="7" t="s">
        <v>1079</v>
      </c>
      <c r="C6" s="7" t="s">
        <v>5427</v>
      </c>
      <c r="D6" s="7"/>
      <c r="E6" s="7"/>
    </row>
    <row r="7" spans="1:5" ht="15">
      <c r="A7" s="7" t="s">
        <v>5948</v>
      </c>
      <c r="B7" s="7" t="s">
        <v>5949</v>
      </c>
      <c r="C7" s="7" t="s">
        <v>5950</v>
      </c>
      <c r="D7" s="7"/>
      <c r="E7" s="7"/>
    </row>
    <row r="8" spans="1:5" ht="15">
      <c r="A8" s="7" t="s">
        <v>5951</v>
      </c>
      <c r="B8" s="7" t="s">
        <v>5952</v>
      </c>
      <c r="C8" s="7" t="s">
        <v>5953</v>
      </c>
      <c r="D8" s="7"/>
      <c r="E8" s="7"/>
    </row>
    <row r="9" spans="1:5" ht="15">
      <c r="A9" s="7" t="s">
        <v>5954</v>
      </c>
      <c r="B9" s="7" t="s">
        <v>1927</v>
      </c>
      <c r="C9" s="7" t="s">
        <v>1755</v>
      </c>
      <c r="D9" s="7"/>
      <c r="E9" s="7"/>
    </row>
    <row r="10" spans="1:5" ht="15">
      <c r="A10" s="7" t="s">
        <v>5955</v>
      </c>
      <c r="B10" s="7" t="s">
        <v>5956</v>
      </c>
      <c r="C10" s="7" t="s">
        <v>2464</v>
      </c>
      <c r="D10" s="7"/>
      <c r="E10" s="7"/>
    </row>
    <row r="11" spans="1:5" ht="15">
      <c r="A11" s="6" t="s">
        <v>518</v>
      </c>
      <c r="B11" s="7" t="s">
        <v>5957</v>
      </c>
      <c r="C11" s="7" t="s">
        <v>5958</v>
      </c>
      <c r="D11" s="7"/>
      <c r="E11" s="7"/>
    </row>
    <row r="12" spans="1:5" ht="15">
      <c r="A12" s="7" t="s">
        <v>5959</v>
      </c>
      <c r="B12" s="6" t="s">
        <v>518</v>
      </c>
      <c r="C12" s="7" t="s">
        <v>1081</v>
      </c>
      <c r="D12" s="7"/>
      <c r="E12" s="7"/>
    </row>
    <row r="13" spans="1:5" ht="15">
      <c r="A13" s="7" t="s">
        <v>5960</v>
      </c>
      <c r="B13" s="7" t="s">
        <v>5961</v>
      </c>
      <c r="C13" s="6" t="s">
        <v>518</v>
      </c>
      <c r="D13" s="6"/>
      <c r="E13" s="6"/>
    </row>
    <row r="14" spans="1:5" ht="15">
      <c r="A14" s="7" t="s">
        <v>5962</v>
      </c>
      <c r="B14" s="7" t="s">
        <v>5697</v>
      </c>
      <c r="C14" s="7" t="s">
        <v>5963</v>
      </c>
      <c r="D14" s="7"/>
      <c r="E14" s="7"/>
    </row>
    <row r="15" spans="1:5" ht="15">
      <c r="A15" s="7" t="s">
        <v>5823</v>
      </c>
      <c r="B15" s="7" t="s">
        <v>5964</v>
      </c>
      <c r="C15" s="7" t="s">
        <v>1291</v>
      </c>
      <c r="D15" s="7"/>
      <c r="E15" s="7"/>
    </row>
    <row r="16" spans="1:5" ht="15">
      <c r="A16" s="7" t="s">
        <v>5965</v>
      </c>
      <c r="B16" s="7" t="s">
        <v>5966</v>
      </c>
      <c r="C16" s="7" t="s">
        <v>5967</v>
      </c>
      <c r="D16" s="7"/>
      <c r="E16" s="7"/>
    </row>
    <row r="17" spans="1:5" ht="15">
      <c r="A17" s="7" t="s">
        <v>5968</v>
      </c>
      <c r="B17" s="7" t="s">
        <v>5969</v>
      </c>
      <c r="C17" s="7" t="s">
        <v>5970</v>
      </c>
      <c r="D17" s="7"/>
      <c r="E17" s="7"/>
    </row>
    <row r="18" spans="1:5" ht="15">
      <c r="A18" s="7" t="s">
        <v>5971</v>
      </c>
      <c r="B18" s="7" t="s">
        <v>5972</v>
      </c>
      <c r="C18" s="7" t="s">
        <v>5973</v>
      </c>
      <c r="D18" s="7"/>
      <c r="E18" s="7"/>
    </row>
    <row r="19" spans="1:5" ht="15">
      <c r="A19" s="7" t="s">
        <v>2438</v>
      </c>
      <c r="B19" s="7" t="s">
        <v>1280</v>
      </c>
      <c r="C19" s="7" t="s">
        <v>5974</v>
      </c>
      <c r="D19" s="7"/>
      <c r="E19" s="7"/>
    </row>
    <row r="20" spans="1:5" ht="15">
      <c r="A20" s="7" t="s">
        <v>5975</v>
      </c>
      <c r="B20" s="7" t="s">
        <v>5976</v>
      </c>
      <c r="C20" s="7" t="s">
        <v>5977</v>
      </c>
      <c r="D20" s="7"/>
      <c r="E20" s="7"/>
    </row>
    <row r="21" spans="1:5" ht="15">
      <c r="A21" s="7" t="s">
        <v>5845</v>
      </c>
      <c r="B21" s="7" t="s">
        <v>5978</v>
      </c>
      <c r="C21" s="7" t="s">
        <v>3516</v>
      </c>
      <c r="D21" s="7"/>
      <c r="E21" s="7"/>
    </row>
    <row r="22" spans="1:5" ht="15">
      <c r="A22" s="7" t="s">
        <v>4810</v>
      </c>
      <c r="B22" s="7" t="s">
        <v>5979</v>
      </c>
      <c r="C22" s="7" t="s">
        <v>2714</v>
      </c>
      <c r="D22" s="7"/>
      <c r="E22" s="7"/>
    </row>
    <row r="23" spans="1:5" ht="15">
      <c r="A23" s="7" t="s">
        <v>5980</v>
      </c>
      <c r="B23" s="7" t="s">
        <v>5981</v>
      </c>
      <c r="C23" s="7" t="s">
        <v>5497</v>
      </c>
      <c r="D23" s="7"/>
      <c r="E23" s="7"/>
    </row>
    <row r="24" spans="1:5" ht="15">
      <c r="A24" s="7" t="s">
        <v>5982</v>
      </c>
      <c r="B24" s="7" t="s">
        <v>4616</v>
      </c>
      <c r="C24" s="7" t="s">
        <v>5983</v>
      </c>
      <c r="D24" s="7"/>
      <c r="E24" s="7"/>
    </row>
    <row r="25" spans="1:5" ht="15">
      <c r="A25" s="7" t="s">
        <v>5984</v>
      </c>
      <c r="B25" s="7" t="s">
        <v>5985</v>
      </c>
      <c r="C25" s="7" t="s">
        <v>5986</v>
      </c>
      <c r="D25" s="7"/>
      <c r="E25" s="7"/>
    </row>
    <row r="26" spans="1:5" ht="15">
      <c r="A26" s="7" t="s">
        <v>2881</v>
      </c>
      <c r="B26" s="7" t="s">
        <v>5987</v>
      </c>
      <c r="C26" s="7" t="s">
        <v>5988</v>
      </c>
      <c r="D26" s="7"/>
      <c r="E26" s="7"/>
    </row>
    <row r="27" spans="1:5" ht="15">
      <c r="A27" s="7" t="s">
        <v>5989</v>
      </c>
      <c r="B27" s="7" t="s">
        <v>1448</v>
      </c>
      <c r="C27" s="7" t="s">
        <v>5990</v>
      </c>
      <c r="D27" s="7"/>
      <c r="E27" s="7"/>
    </row>
    <row r="28" spans="1:5" ht="15">
      <c r="A28" s="7" t="s">
        <v>5991</v>
      </c>
      <c r="B28" s="7" t="s">
        <v>5427</v>
      </c>
      <c r="C28" s="7" t="s">
        <v>2949</v>
      </c>
      <c r="D28" s="7"/>
      <c r="E28" s="7"/>
    </row>
    <row r="29" spans="1:5" ht="15">
      <c r="A29" s="7" t="s">
        <v>810</v>
      </c>
      <c r="B29" s="7" t="s">
        <v>5992</v>
      </c>
      <c r="C29" s="7" t="s">
        <v>720</v>
      </c>
      <c r="D29" s="7"/>
      <c r="E29" s="7"/>
    </row>
    <row r="30" spans="1:5" ht="15">
      <c r="A30" s="7" t="s">
        <v>5993</v>
      </c>
      <c r="B30" s="7" t="s">
        <v>5994</v>
      </c>
      <c r="C30" s="7" t="s">
        <v>5995</v>
      </c>
      <c r="D30" s="7"/>
      <c r="E30" s="7"/>
    </row>
    <row r="31" spans="1:5" ht="15">
      <c r="A31" s="7" t="s">
        <v>5996</v>
      </c>
      <c r="B31" s="7" t="s">
        <v>5997</v>
      </c>
      <c r="C31" s="7" t="s">
        <v>5998</v>
      </c>
      <c r="D31" s="7"/>
      <c r="E31" s="7"/>
    </row>
    <row r="32" spans="1:5" ht="15">
      <c r="A32" s="7" t="s">
        <v>5999</v>
      </c>
      <c r="B32" s="7" t="s">
        <v>6000</v>
      </c>
      <c r="C32" s="7" t="s">
        <v>3671</v>
      </c>
      <c r="D32" s="7"/>
      <c r="E32" s="7"/>
    </row>
    <row r="33" spans="1:5" ht="15">
      <c r="A33" s="7" t="s">
        <v>6001</v>
      </c>
      <c r="B33" s="7" t="s">
        <v>6002</v>
      </c>
      <c r="C33" s="7" t="s">
        <v>5489</v>
      </c>
      <c r="D33" s="7"/>
      <c r="E33" s="7"/>
    </row>
    <row r="34" spans="1:5" ht="15">
      <c r="A34" s="7" t="s">
        <v>887</v>
      </c>
      <c r="B34" s="7" t="s">
        <v>6003</v>
      </c>
      <c r="C34" s="7" t="s">
        <v>6004</v>
      </c>
      <c r="D34" s="7"/>
      <c r="E34" s="7"/>
    </row>
    <row r="35" spans="1:5" ht="15">
      <c r="A35" s="7" t="s">
        <v>3048</v>
      </c>
      <c r="B35" s="7" t="s">
        <v>5508</v>
      </c>
      <c r="C35" s="7" t="s">
        <v>6005</v>
      </c>
      <c r="D35" s="7"/>
      <c r="E35" s="7"/>
    </row>
    <row r="36" spans="1:5" ht="15">
      <c r="A36" s="7" t="s">
        <v>6006</v>
      </c>
      <c r="B36" s="7" t="s">
        <v>6007</v>
      </c>
      <c r="C36" s="7" t="s">
        <v>6008</v>
      </c>
      <c r="D36" s="7"/>
      <c r="E36" s="7"/>
    </row>
    <row r="37" spans="1:5" ht="15">
      <c r="A37" s="7" t="s">
        <v>6009</v>
      </c>
      <c r="B37" s="7" t="s">
        <v>6010</v>
      </c>
      <c r="C37" s="7" t="s">
        <v>6011</v>
      </c>
      <c r="D37" s="7"/>
      <c r="E37" s="7"/>
    </row>
    <row r="38" spans="1:5" ht="15">
      <c r="A38" s="7" t="s">
        <v>2108</v>
      </c>
      <c r="B38" s="7" t="s">
        <v>718</v>
      </c>
      <c r="C38" s="7" t="s">
        <v>6012</v>
      </c>
      <c r="D38" s="7"/>
      <c r="E38" s="7"/>
    </row>
    <row r="39" spans="1:5" ht="15">
      <c r="A39" s="7" t="s">
        <v>5268</v>
      </c>
      <c r="B39" s="7" t="s">
        <v>6013</v>
      </c>
      <c r="C39" s="7" t="s">
        <v>4761</v>
      </c>
      <c r="D39" s="7"/>
      <c r="E39" s="7"/>
    </row>
    <row r="40" spans="1:5" ht="15">
      <c r="A40" s="7" t="s">
        <v>6014</v>
      </c>
      <c r="B40" s="7" t="s">
        <v>6015</v>
      </c>
      <c r="C40" s="7" t="s">
        <v>6016</v>
      </c>
      <c r="D40" s="7"/>
      <c r="E40" s="7"/>
    </row>
    <row r="41" spans="1:5" ht="15">
      <c r="A41" s="7" t="s">
        <v>6017</v>
      </c>
      <c r="B41" s="7" t="s">
        <v>6018</v>
      </c>
      <c r="C41" s="7" t="s">
        <v>6019</v>
      </c>
      <c r="D41" s="7"/>
      <c r="E41" s="7"/>
    </row>
    <row r="42" spans="1:5" ht="15">
      <c r="A42" s="7" t="s">
        <v>6020</v>
      </c>
      <c r="B42" s="7" t="s">
        <v>6021</v>
      </c>
      <c r="C42" s="7"/>
      <c r="D42" s="7"/>
      <c r="E42" s="7"/>
    </row>
    <row r="43" spans="1:5" ht="15">
      <c r="A43" s="7" t="s">
        <v>6022</v>
      </c>
      <c r="B43" s="7" t="s">
        <v>6023</v>
      </c>
      <c r="C43" s="7"/>
      <c r="D43" s="7"/>
      <c r="E43" s="7"/>
    </row>
    <row r="44" spans="1:5" ht="15">
      <c r="A44" s="7"/>
      <c r="B44" s="7" t="s">
        <v>6024</v>
      </c>
      <c r="C44" s="7"/>
      <c r="D44" s="7"/>
      <c r="E44" s="7"/>
    </row>
    <row r="45" spans="1:5" ht="15">
      <c r="A45" s="7"/>
      <c r="B45" s="7" t="s">
        <v>6025</v>
      </c>
      <c r="C45" s="7"/>
      <c r="D45" s="7"/>
      <c r="E45" s="7"/>
    </row>
    <row r="46" spans="1:5" ht="15">
      <c r="A46" s="7"/>
      <c r="B46" s="7" t="s">
        <v>778</v>
      </c>
      <c r="C46" s="7"/>
      <c r="D46" s="7"/>
      <c r="E46" s="7"/>
    </row>
    <row r="47" spans="1:5" ht="15">
      <c r="A47" s="7"/>
      <c r="B47" s="7" t="s">
        <v>6026</v>
      </c>
      <c r="C47" s="7"/>
      <c r="D47" s="7"/>
      <c r="E47" s="7"/>
    </row>
    <row r="48" spans="1:5" ht="15">
      <c r="A48" s="7"/>
      <c r="B48" s="7" t="s">
        <v>6027</v>
      </c>
      <c r="C48" s="7"/>
      <c r="D48" s="7"/>
      <c r="E48" s="7"/>
    </row>
    <row r="49" spans="1:5" ht="15">
      <c r="A49" s="7"/>
      <c r="B49" s="7" t="s">
        <v>6028</v>
      </c>
      <c r="C49" s="7"/>
      <c r="D49" s="7"/>
      <c r="E49" s="7"/>
    </row>
    <row r="50" spans="1:5" ht="15">
      <c r="A50" s="7"/>
      <c r="B50" s="7" t="s">
        <v>6029</v>
      </c>
      <c r="C50" s="7"/>
      <c r="D50" s="7"/>
      <c r="E50" s="7"/>
    </row>
    <row r="51" spans="1:5" ht="15">
      <c r="A51" s="7"/>
      <c r="B51" s="7" t="s">
        <v>6030</v>
      </c>
      <c r="C51" s="7"/>
      <c r="D51" s="7"/>
      <c r="E51" s="7"/>
    </row>
    <row r="52" spans="1:5" ht="15">
      <c r="A52" s="7"/>
      <c r="B52" s="7" t="s">
        <v>6031</v>
      </c>
      <c r="C52" s="7"/>
      <c r="D52" s="7"/>
      <c r="E52" s="7"/>
    </row>
    <row r="53" spans="1:5" ht="15">
      <c r="A53" s="7"/>
      <c r="B53" s="7" t="s">
        <v>3870</v>
      </c>
      <c r="C53" s="7"/>
      <c r="D53" s="7"/>
      <c r="E53" s="7"/>
    </row>
    <row r="54" spans="1:5" ht="15">
      <c r="A54" s="7"/>
      <c r="B54" s="7" t="s">
        <v>6032</v>
      </c>
      <c r="C54" s="7"/>
      <c r="D54" s="7"/>
      <c r="E54" s="7"/>
    </row>
    <row r="55" spans="1:5" ht="15">
      <c r="A55" s="7"/>
      <c r="B55" s="7" t="s">
        <v>6033</v>
      </c>
      <c r="C55" s="7"/>
      <c r="D55" s="7"/>
      <c r="E55" s="7"/>
    </row>
    <row r="56" spans="1:5" ht="15">
      <c r="A56" s="7"/>
      <c r="B56" s="7" t="s">
        <v>1861</v>
      </c>
      <c r="C56" s="7"/>
      <c r="D56" s="7"/>
      <c r="E56" s="7"/>
    </row>
    <row r="57" spans="1:5" ht="15">
      <c r="A57" s="7"/>
      <c r="B57" s="7" t="s">
        <v>862</v>
      </c>
      <c r="C57" s="7"/>
      <c r="D57" s="7"/>
      <c r="E57" s="7"/>
    </row>
    <row r="58" spans="1:5" ht="15">
      <c r="A58" s="7"/>
      <c r="B58" s="7" t="s">
        <v>2470</v>
      </c>
      <c r="C58" s="7"/>
      <c r="D58" s="7"/>
      <c r="E58" s="7"/>
    </row>
    <row r="59" spans="1:5" ht="15">
      <c r="A59" s="7"/>
      <c r="B59" s="7"/>
      <c r="C59" s="7"/>
      <c r="D59" s="7"/>
      <c r="E59" s="7"/>
    </row>
    <row r="60" spans="1:5" ht="15">
      <c r="A60" s="7"/>
      <c r="B60" s="7"/>
      <c r="C60" s="7"/>
      <c r="D60" s="7"/>
      <c r="E60" s="7"/>
    </row>
    <row r="61" spans="1:5" ht="15">
      <c r="A61" s="7"/>
      <c r="B61" s="7"/>
      <c r="C61" s="7"/>
      <c r="D61" s="7"/>
      <c r="E61" s="7"/>
    </row>
    <row r="62" spans="1:5" ht="15">
      <c r="A62" s="7"/>
      <c r="B62" s="7"/>
      <c r="C62" s="7"/>
      <c r="D62" s="7"/>
      <c r="E62" s="7"/>
    </row>
    <row r="63" spans="1:5" ht="15">
      <c r="A63" s="7"/>
      <c r="B63" s="7"/>
      <c r="C63" s="7"/>
      <c r="D63" s="7"/>
      <c r="E63" s="7"/>
    </row>
    <row r="64" spans="1:5" ht="15">
      <c r="A64" s="7"/>
      <c r="B64" s="7"/>
      <c r="C64" s="7"/>
      <c r="D64" s="7"/>
      <c r="E64" s="7"/>
    </row>
    <row r="65" spans="1:5" ht="15">
      <c r="A65" s="7"/>
      <c r="B65" s="7"/>
      <c r="C65" s="7"/>
      <c r="D65" s="7"/>
      <c r="E65" s="7"/>
    </row>
    <row r="66" spans="1:5" ht="15">
      <c r="A66" s="7"/>
      <c r="B66" s="7"/>
      <c r="C66" s="7"/>
      <c r="D66" s="7"/>
      <c r="E66" s="7"/>
    </row>
    <row r="67" spans="1:5" ht="15">
      <c r="A67" s="7"/>
      <c r="B67" s="7"/>
      <c r="C67" s="7"/>
      <c r="D67" s="7"/>
      <c r="E67" s="7"/>
    </row>
    <row r="68" spans="1:5" ht="15">
      <c r="A68" s="7"/>
      <c r="B68" s="7"/>
      <c r="C68" s="7"/>
      <c r="D68" s="7"/>
      <c r="E68" s="7"/>
    </row>
    <row r="69" spans="1:5" ht="15">
      <c r="A69" s="7"/>
      <c r="B69" s="7"/>
      <c r="C69" s="7"/>
      <c r="D69" s="7"/>
      <c r="E69" s="7"/>
    </row>
    <row r="70" spans="1:5" ht="15">
      <c r="A70" s="7"/>
      <c r="B70" s="7"/>
      <c r="C70" s="7"/>
      <c r="D70" s="7"/>
      <c r="E70" s="7"/>
    </row>
    <row r="71" spans="1:5" ht="15">
      <c r="A71" s="7"/>
      <c r="B71" s="7"/>
      <c r="C71" s="7"/>
      <c r="D71" s="7"/>
      <c r="E71" s="7"/>
    </row>
    <row r="72" spans="1:5" ht="15">
      <c r="A72" s="7"/>
      <c r="B72" s="7"/>
      <c r="C72" s="7"/>
      <c r="D72" s="7"/>
      <c r="E72" s="7"/>
    </row>
    <row r="73" spans="1:5" ht="15">
      <c r="A73" s="7"/>
      <c r="B73" s="7"/>
      <c r="C73" s="7"/>
      <c r="D73" s="7"/>
      <c r="E73" s="7"/>
    </row>
    <row r="74" spans="1:5" ht="15">
      <c r="A74" s="7"/>
      <c r="B74" s="7"/>
      <c r="C74" s="7"/>
      <c r="D74" s="7"/>
      <c r="E74" s="7"/>
    </row>
    <row r="75" spans="1:5" ht="15">
      <c r="A75" s="7"/>
      <c r="B75" s="7"/>
      <c r="C75" s="7"/>
      <c r="D75" s="7"/>
      <c r="E75" s="7"/>
    </row>
    <row r="76" spans="1:5" ht="15">
      <c r="A76" s="7"/>
      <c r="B76" s="7"/>
      <c r="C76" s="7"/>
      <c r="D76" s="7"/>
      <c r="E76" s="7"/>
    </row>
    <row r="77" spans="1:5" ht="15">
      <c r="A77" s="7"/>
      <c r="B77" s="7"/>
      <c r="C77" s="7"/>
      <c r="D77" s="7"/>
      <c r="E77" s="7"/>
    </row>
    <row r="78" spans="1:5" ht="15">
      <c r="A78" s="7"/>
      <c r="B78" s="7"/>
      <c r="C78" s="7"/>
      <c r="D78" s="7"/>
      <c r="E78" s="7"/>
    </row>
    <row r="79" spans="1:5" ht="15">
      <c r="A79" s="7"/>
      <c r="B79" s="7"/>
      <c r="C79" s="7"/>
      <c r="D79" s="7"/>
      <c r="E79" s="7"/>
    </row>
    <row r="80" spans="1:5" ht="15">
      <c r="A80" s="7"/>
      <c r="B80" s="7"/>
      <c r="C80" s="7"/>
      <c r="D80" s="7"/>
      <c r="E80" s="7"/>
    </row>
    <row r="81" spans="1:5" ht="15">
      <c r="A81" s="7"/>
      <c r="B81" s="7"/>
      <c r="C81" s="7"/>
      <c r="E81" s="7"/>
    </row>
    <row r="82" spans="1:5" ht="15">
      <c r="A82" s="7"/>
      <c r="B82" s="7"/>
      <c r="C82" s="7"/>
      <c r="E82" s="7"/>
    </row>
    <row r="83" spans="1:5" ht="15">
      <c r="A83" s="7"/>
      <c r="B83" s="7"/>
      <c r="C83" s="7"/>
      <c r="E83" s="7"/>
    </row>
    <row r="84" spans="1:5" ht="15">
      <c r="A84" s="7"/>
      <c r="B84" s="7"/>
      <c r="E84" s="7"/>
    </row>
    <row r="85" spans="1:5" ht="15">
      <c r="A85" s="7"/>
      <c r="B85" s="7"/>
      <c r="E85" s="7"/>
    </row>
    <row r="86" spans="1:2" ht="15">
      <c r="A86" s="7"/>
      <c r="B86" s="7"/>
    </row>
    <row r="87" spans="1:2" ht="15">
      <c r="A87" s="7"/>
      <c r="B87" s="7"/>
    </row>
    <row r="88" spans="1:2" ht="15">
      <c r="A88" s="7"/>
      <c r="B88" s="7"/>
    </row>
    <row r="89" spans="1:2" ht="15">
      <c r="A89" s="7"/>
      <c r="B89" s="7"/>
    </row>
    <row r="90" spans="1:2" ht="15">
      <c r="A90" s="7"/>
      <c r="B90" s="7"/>
    </row>
    <row r="91" spans="1:2" ht="15">
      <c r="A91" s="7"/>
      <c r="B91" s="7"/>
    </row>
    <row r="92" spans="1:2" ht="15">
      <c r="A92" s="7"/>
      <c r="B92" s="7"/>
    </row>
    <row r="93" spans="1:2" ht="15">
      <c r="A93" s="7"/>
      <c r="B93" s="7"/>
    </row>
    <row r="94" spans="1:2" ht="15">
      <c r="A94" s="7"/>
      <c r="B94" s="7"/>
    </row>
    <row r="95" spans="1:2" ht="15">
      <c r="A95" s="7"/>
      <c r="B95" s="7"/>
    </row>
    <row r="96" spans="1:2" ht="15">
      <c r="A96" s="7"/>
      <c r="B96" s="7"/>
    </row>
    <row r="97" spans="1:2" ht="15">
      <c r="A97" s="7"/>
      <c r="B97" s="7"/>
    </row>
    <row r="98" spans="1:2" ht="15">
      <c r="A98" s="7"/>
      <c r="B98" s="7"/>
    </row>
    <row r="99" spans="1:2" ht="15">
      <c r="A99" s="7"/>
      <c r="B99" s="7"/>
    </row>
    <row r="100" spans="1:2" ht="15">
      <c r="A100" s="7"/>
      <c r="B100" s="7"/>
    </row>
    <row r="101" spans="1:2" ht="15">
      <c r="A101" s="7"/>
      <c r="B101" s="7"/>
    </row>
    <row r="102" spans="1:2" ht="15">
      <c r="A102" s="7"/>
      <c r="B102" s="7"/>
    </row>
    <row r="103" spans="1:2" ht="15">
      <c r="A103" s="7"/>
      <c r="B103" s="7"/>
    </row>
    <row r="104" spans="1:2" ht="15">
      <c r="A104" s="7"/>
      <c r="B104" s="7"/>
    </row>
    <row r="105" spans="1:2" ht="15">
      <c r="A105" s="7"/>
      <c r="B105" s="7"/>
    </row>
    <row r="106" spans="1:2" ht="15">
      <c r="A106" s="7"/>
      <c r="B106" s="7"/>
    </row>
    <row r="107" spans="1:2" ht="15">
      <c r="A107" s="7"/>
      <c r="B107" s="7"/>
    </row>
    <row r="108" spans="1:2" ht="15">
      <c r="A108" s="7"/>
      <c r="B108" s="7"/>
    </row>
    <row r="109" spans="1:2" ht="15">
      <c r="A109" s="7"/>
      <c r="B109" s="7"/>
    </row>
    <row r="110" ht="15">
      <c r="B110" s="7"/>
    </row>
    <row r="111" ht="15">
      <c r="B111" s="7"/>
    </row>
    <row r="112" ht="15">
      <c r="B112" s="7"/>
    </row>
    <row r="113" ht="15">
      <c r="B113" s="7"/>
    </row>
    <row r="114" ht="15">
      <c r="B114" s="7"/>
    </row>
    <row r="115" ht="15">
      <c r="B115" s="7"/>
    </row>
    <row r="116" ht="15">
      <c r="B116" s="7"/>
    </row>
  </sheetData>
  <sheetProtection sheet="1" objects="1" scenarios="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E177"/>
  <sheetViews>
    <sheetView zoomScalePageLayoutView="0" workbookViewId="0" topLeftCell="A1">
      <selection activeCell="G11" sqref="G11"/>
    </sheetView>
  </sheetViews>
  <sheetFormatPr defaultColWidth="9.140625" defaultRowHeight="15"/>
  <cols>
    <col min="1" max="1" width="27.8515625" style="0" customWidth="1"/>
    <col min="2" max="2" width="25.57421875" style="0" customWidth="1"/>
    <col min="3" max="3" width="23.00390625" style="0" customWidth="1"/>
    <col min="4" max="4" width="28.8515625" style="0" customWidth="1"/>
    <col min="5" max="5" width="24.8515625" style="0" customWidth="1"/>
  </cols>
  <sheetData>
    <row r="1" spans="1:5" ht="15">
      <c r="A1" s="7" t="s">
        <v>1083</v>
      </c>
      <c r="B1" s="7" t="s">
        <v>1085</v>
      </c>
      <c r="C1" s="7" t="s">
        <v>1087</v>
      </c>
      <c r="D1" s="7" t="s">
        <v>3320</v>
      </c>
      <c r="E1" s="7" t="s">
        <v>1091</v>
      </c>
    </row>
    <row r="2" spans="1:5" ht="15">
      <c r="A2" s="6" t="s">
        <v>490</v>
      </c>
      <c r="B2" s="6" t="s">
        <v>490</v>
      </c>
      <c r="C2" s="6" t="s">
        <v>490</v>
      </c>
      <c r="D2" s="6" t="s">
        <v>490</v>
      </c>
      <c r="E2" s="6" t="s">
        <v>490</v>
      </c>
    </row>
    <row r="3" spans="1:5" ht="15">
      <c r="A3" s="7" t="s">
        <v>3321</v>
      </c>
      <c r="B3" s="19" t="s">
        <v>3322</v>
      </c>
      <c r="C3" s="19" t="s">
        <v>2297</v>
      </c>
      <c r="D3" s="7" t="s">
        <v>3323</v>
      </c>
      <c r="E3" s="7" t="s">
        <v>3324</v>
      </c>
    </row>
    <row r="4" spans="1:5" ht="15">
      <c r="A4" s="7" t="s">
        <v>1083</v>
      </c>
      <c r="B4" s="19" t="s">
        <v>3325</v>
      </c>
      <c r="C4" s="19" t="s">
        <v>3326</v>
      </c>
      <c r="D4" s="7" t="s">
        <v>3327</v>
      </c>
      <c r="E4" s="7" t="s">
        <v>3328</v>
      </c>
    </row>
    <row r="5" spans="1:5" ht="15">
      <c r="A5" s="7" t="s">
        <v>3329</v>
      </c>
      <c r="B5" s="19" t="s">
        <v>3330</v>
      </c>
      <c r="C5" s="19" t="s">
        <v>3331</v>
      </c>
      <c r="D5" s="7" t="s">
        <v>3332</v>
      </c>
      <c r="E5" s="7" t="s">
        <v>3333</v>
      </c>
    </row>
    <row r="6" spans="1:5" ht="15">
      <c r="A6" s="7" t="s">
        <v>3334</v>
      </c>
      <c r="B6" s="19" t="s">
        <v>1085</v>
      </c>
      <c r="C6" s="19" t="s">
        <v>3335</v>
      </c>
      <c r="D6" s="7" t="s">
        <v>3336</v>
      </c>
      <c r="E6" s="7" t="s">
        <v>3337</v>
      </c>
    </row>
    <row r="7" spans="1:5" ht="15">
      <c r="A7" s="7" t="s">
        <v>728</v>
      </c>
      <c r="B7" s="19" t="s">
        <v>1506</v>
      </c>
      <c r="C7" s="19" t="s">
        <v>3338</v>
      </c>
      <c r="D7" s="7" t="s">
        <v>3339</v>
      </c>
      <c r="E7" s="7" t="s">
        <v>3340</v>
      </c>
    </row>
    <row r="8" spans="1:5" ht="15">
      <c r="A8" s="7" t="s">
        <v>3341</v>
      </c>
      <c r="B8" s="19" t="s">
        <v>3342</v>
      </c>
      <c r="C8" s="19" t="s">
        <v>1087</v>
      </c>
      <c r="D8" s="7" t="s">
        <v>3343</v>
      </c>
      <c r="E8" s="7" t="s">
        <v>3344</v>
      </c>
    </row>
    <row r="9" spans="1:5" ht="15">
      <c r="A9" s="7" t="s">
        <v>3345</v>
      </c>
      <c r="B9" s="19" t="s">
        <v>3346</v>
      </c>
      <c r="C9" s="19" t="s">
        <v>3347</v>
      </c>
      <c r="D9" s="7" t="s">
        <v>3348</v>
      </c>
      <c r="E9" s="7" t="s">
        <v>3349</v>
      </c>
    </row>
    <row r="10" spans="1:5" ht="15">
      <c r="A10" s="7" t="s">
        <v>3350</v>
      </c>
      <c r="B10" s="19" t="s">
        <v>3351</v>
      </c>
      <c r="C10" s="19" t="s">
        <v>3352</v>
      </c>
      <c r="D10" s="7" t="s">
        <v>1089</v>
      </c>
      <c r="E10" s="7" t="s">
        <v>1091</v>
      </c>
    </row>
    <row r="11" spans="1:5" ht="15">
      <c r="A11" s="6" t="s">
        <v>518</v>
      </c>
      <c r="B11" s="19" t="s">
        <v>3353</v>
      </c>
      <c r="C11" s="6" t="s">
        <v>518</v>
      </c>
      <c r="D11" t="s">
        <v>3354</v>
      </c>
      <c r="E11" s="6" t="s">
        <v>518</v>
      </c>
    </row>
    <row r="12" spans="1:5" ht="15">
      <c r="A12" t="s">
        <v>3355</v>
      </c>
      <c r="B12" s="6" t="s">
        <v>518</v>
      </c>
      <c r="C12" s="7" t="s">
        <v>3356</v>
      </c>
      <c r="D12" s="6" t="s">
        <v>518</v>
      </c>
      <c r="E12" t="s">
        <v>3357</v>
      </c>
    </row>
    <row r="13" spans="1:5" ht="15">
      <c r="A13" t="s">
        <v>3358</v>
      </c>
      <c r="B13" t="s">
        <v>3359</v>
      </c>
      <c r="C13" t="s">
        <v>3360</v>
      </c>
      <c r="D13" s="19" t="s">
        <v>528</v>
      </c>
      <c r="E13" t="s">
        <v>3361</v>
      </c>
    </row>
    <row r="14" spans="1:5" ht="15">
      <c r="A14" t="s">
        <v>3152</v>
      </c>
      <c r="B14" t="s">
        <v>3362</v>
      </c>
      <c r="C14" t="s">
        <v>3363</v>
      </c>
      <c r="D14" s="19" t="s">
        <v>3364</v>
      </c>
      <c r="E14" t="s">
        <v>3365</v>
      </c>
    </row>
    <row r="15" spans="1:5" ht="15">
      <c r="A15" t="s">
        <v>3366</v>
      </c>
      <c r="B15" t="s">
        <v>3367</v>
      </c>
      <c r="C15" t="s">
        <v>3152</v>
      </c>
      <c r="D15" s="19" t="s">
        <v>3368</v>
      </c>
      <c r="E15" t="s">
        <v>3369</v>
      </c>
    </row>
    <row r="16" spans="1:5" ht="15">
      <c r="A16" t="s">
        <v>3370</v>
      </c>
      <c r="B16" t="s">
        <v>549</v>
      </c>
      <c r="C16" t="s">
        <v>3371</v>
      </c>
      <c r="D16" s="19" t="s">
        <v>3372</v>
      </c>
      <c r="E16" t="s">
        <v>3373</v>
      </c>
    </row>
    <row r="17" spans="1:5" ht="15">
      <c r="A17" t="s">
        <v>3374</v>
      </c>
      <c r="B17" t="s">
        <v>3375</v>
      </c>
      <c r="C17" t="s">
        <v>2622</v>
      </c>
      <c r="D17" s="19" t="s">
        <v>3376</v>
      </c>
      <c r="E17" t="s">
        <v>3377</v>
      </c>
    </row>
    <row r="18" spans="1:5" ht="15">
      <c r="A18" t="s">
        <v>543</v>
      </c>
      <c r="B18" t="s">
        <v>3378</v>
      </c>
      <c r="C18" t="s">
        <v>3379</v>
      </c>
      <c r="D18" s="19" t="s">
        <v>3380</v>
      </c>
      <c r="E18" t="s">
        <v>3381</v>
      </c>
    </row>
    <row r="19" spans="1:5" ht="15">
      <c r="A19" t="s">
        <v>3382</v>
      </c>
      <c r="B19" t="s">
        <v>3383</v>
      </c>
      <c r="C19" t="s">
        <v>3384</v>
      </c>
      <c r="D19" s="19" t="s">
        <v>3385</v>
      </c>
      <c r="E19" t="s">
        <v>3386</v>
      </c>
    </row>
    <row r="20" spans="1:5" ht="15">
      <c r="A20" t="s">
        <v>3387</v>
      </c>
      <c r="B20" t="s">
        <v>3388</v>
      </c>
      <c r="C20" t="s">
        <v>3389</v>
      </c>
      <c r="D20" s="19" t="s">
        <v>3390</v>
      </c>
      <c r="E20" t="s">
        <v>550</v>
      </c>
    </row>
    <row r="21" spans="1:5" ht="15">
      <c r="A21" t="s">
        <v>3391</v>
      </c>
      <c r="B21" t="s">
        <v>3392</v>
      </c>
      <c r="C21" t="s">
        <v>3393</v>
      </c>
      <c r="D21" s="19" t="s">
        <v>3394</v>
      </c>
      <c r="E21" t="s">
        <v>3395</v>
      </c>
    </row>
    <row r="22" spans="1:5" ht="15">
      <c r="A22" t="s">
        <v>3396</v>
      </c>
      <c r="B22" t="s">
        <v>3397</v>
      </c>
      <c r="C22" t="s">
        <v>3398</v>
      </c>
      <c r="D22" s="19" t="s">
        <v>3399</v>
      </c>
      <c r="E22" t="s">
        <v>3400</v>
      </c>
    </row>
    <row r="23" spans="1:5" ht="15">
      <c r="A23" t="s">
        <v>3401</v>
      </c>
      <c r="B23" t="s">
        <v>3402</v>
      </c>
      <c r="C23" t="s">
        <v>3403</v>
      </c>
      <c r="D23" s="19" t="s">
        <v>3404</v>
      </c>
      <c r="E23" t="s">
        <v>1311</v>
      </c>
    </row>
    <row r="24" spans="1:5" ht="15">
      <c r="A24" t="s">
        <v>3405</v>
      </c>
      <c r="B24" t="s">
        <v>3406</v>
      </c>
      <c r="C24" t="s">
        <v>3407</v>
      </c>
      <c r="D24" s="19" t="s">
        <v>3408</v>
      </c>
      <c r="E24" t="s">
        <v>3409</v>
      </c>
    </row>
    <row r="25" spans="1:5" ht="15">
      <c r="A25" t="s">
        <v>1472</v>
      </c>
      <c r="B25" t="s">
        <v>3410</v>
      </c>
      <c r="C25" t="s">
        <v>3411</v>
      </c>
      <c r="D25" s="19" t="s">
        <v>3412</v>
      </c>
      <c r="E25" t="s">
        <v>3413</v>
      </c>
    </row>
    <row r="26" spans="1:5" ht="15">
      <c r="A26" t="s">
        <v>3414</v>
      </c>
      <c r="B26" t="s">
        <v>3415</v>
      </c>
      <c r="C26" t="s">
        <v>3416</v>
      </c>
      <c r="D26" s="19" t="s">
        <v>3417</v>
      </c>
      <c r="E26" t="s">
        <v>3418</v>
      </c>
    </row>
    <row r="27" spans="1:5" ht="15">
      <c r="A27" t="s">
        <v>3419</v>
      </c>
      <c r="B27" t="s">
        <v>3420</v>
      </c>
      <c r="C27" t="s">
        <v>3421</v>
      </c>
      <c r="D27" s="19" t="s">
        <v>3422</v>
      </c>
      <c r="E27" t="s">
        <v>3423</v>
      </c>
    </row>
    <row r="28" spans="1:5" ht="15">
      <c r="A28" t="s">
        <v>3424</v>
      </c>
      <c r="B28" t="s">
        <v>3425</v>
      </c>
      <c r="C28" t="s">
        <v>3426</v>
      </c>
      <c r="D28" s="19" t="s">
        <v>3427</v>
      </c>
      <c r="E28" t="s">
        <v>3428</v>
      </c>
    </row>
    <row r="29" spans="1:5" ht="15">
      <c r="A29" t="s">
        <v>3429</v>
      </c>
      <c r="B29" t="s">
        <v>3430</v>
      </c>
      <c r="C29" t="s">
        <v>3431</v>
      </c>
      <c r="D29" s="19" t="s">
        <v>3432</v>
      </c>
      <c r="E29" t="s">
        <v>3433</v>
      </c>
    </row>
    <row r="30" spans="1:5" ht="15">
      <c r="A30" t="s">
        <v>3434</v>
      </c>
      <c r="B30" t="s">
        <v>3435</v>
      </c>
      <c r="C30" t="s">
        <v>3436</v>
      </c>
      <c r="D30" s="19" t="s">
        <v>3437</v>
      </c>
      <c r="E30" t="s">
        <v>3438</v>
      </c>
    </row>
    <row r="31" spans="1:5" ht="15">
      <c r="A31" t="s">
        <v>3439</v>
      </c>
      <c r="B31" t="s">
        <v>3440</v>
      </c>
      <c r="C31" t="s">
        <v>3441</v>
      </c>
      <c r="D31" s="19" t="s">
        <v>3442</v>
      </c>
      <c r="E31" t="s">
        <v>3443</v>
      </c>
    </row>
    <row r="32" spans="1:5" ht="15">
      <c r="A32" t="s">
        <v>608</v>
      </c>
      <c r="B32" t="s">
        <v>3444</v>
      </c>
      <c r="C32" t="s">
        <v>3445</v>
      </c>
      <c r="D32" s="19" t="s">
        <v>3446</v>
      </c>
      <c r="E32" t="s">
        <v>3447</v>
      </c>
    </row>
    <row r="33" spans="1:5" ht="15">
      <c r="A33" t="s">
        <v>3448</v>
      </c>
      <c r="B33" t="s">
        <v>3449</v>
      </c>
      <c r="C33" t="s">
        <v>3450</v>
      </c>
      <c r="D33" s="19" t="s">
        <v>3451</v>
      </c>
      <c r="E33" t="s">
        <v>3452</v>
      </c>
    </row>
    <row r="34" spans="1:5" ht="15">
      <c r="A34" t="s">
        <v>3453</v>
      </c>
      <c r="B34" t="s">
        <v>3454</v>
      </c>
      <c r="C34" t="s">
        <v>3455</v>
      </c>
      <c r="D34" s="19" t="s">
        <v>3456</v>
      </c>
      <c r="E34" t="s">
        <v>3450</v>
      </c>
    </row>
    <row r="35" spans="1:5" ht="15">
      <c r="A35" t="s">
        <v>3457</v>
      </c>
      <c r="B35" t="s">
        <v>3458</v>
      </c>
      <c r="C35" t="s">
        <v>3459</v>
      </c>
      <c r="D35" s="19" t="s">
        <v>3162</v>
      </c>
      <c r="E35" t="s">
        <v>3460</v>
      </c>
    </row>
    <row r="36" spans="1:5" ht="15">
      <c r="A36" t="s">
        <v>3461</v>
      </c>
      <c r="B36" t="s">
        <v>3462</v>
      </c>
      <c r="C36" t="s">
        <v>3463</v>
      </c>
      <c r="D36" s="19" t="s">
        <v>3464</v>
      </c>
      <c r="E36" t="s">
        <v>3465</v>
      </c>
    </row>
    <row r="37" spans="1:5" ht="15">
      <c r="A37" t="s">
        <v>3466</v>
      </c>
      <c r="B37" t="s">
        <v>3467</v>
      </c>
      <c r="C37" t="s">
        <v>3468</v>
      </c>
      <c r="D37" s="19" t="s">
        <v>3469</v>
      </c>
      <c r="E37" t="s">
        <v>3470</v>
      </c>
    </row>
    <row r="38" spans="1:5" ht="15">
      <c r="A38" t="s">
        <v>3471</v>
      </c>
      <c r="B38" t="s">
        <v>3472</v>
      </c>
      <c r="C38" t="s">
        <v>3473</v>
      </c>
      <c r="D38" s="19" t="s">
        <v>3474</v>
      </c>
      <c r="E38" t="s">
        <v>3475</v>
      </c>
    </row>
    <row r="39" spans="1:5" ht="15">
      <c r="A39" t="s">
        <v>3476</v>
      </c>
      <c r="B39" t="s">
        <v>3477</v>
      </c>
      <c r="C39" t="s">
        <v>3478</v>
      </c>
      <c r="D39" s="19" t="s">
        <v>3479</v>
      </c>
      <c r="E39" t="s">
        <v>3439</v>
      </c>
    </row>
    <row r="40" spans="1:5" ht="15">
      <c r="A40" t="s">
        <v>3480</v>
      </c>
      <c r="B40" t="s">
        <v>3481</v>
      </c>
      <c r="C40" t="s">
        <v>3482</v>
      </c>
      <c r="D40" s="19" t="s">
        <v>3483</v>
      </c>
      <c r="E40" t="s">
        <v>2365</v>
      </c>
    </row>
    <row r="41" spans="1:5" ht="15">
      <c r="A41" t="s">
        <v>3484</v>
      </c>
      <c r="B41" t="s">
        <v>3485</v>
      </c>
      <c r="C41" t="s">
        <v>3486</v>
      </c>
      <c r="D41" s="19" t="s">
        <v>3487</v>
      </c>
      <c r="E41" t="s">
        <v>3488</v>
      </c>
    </row>
    <row r="42" spans="1:5" ht="15">
      <c r="A42" t="s">
        <v>3489</v>
      </c>
      <c r="B42" t="s">
        <v>3490</v>
      </c>
      <c r="C42" t="s">
        <v>3491</v>
      </c>
      <c r="D42" s="19" t="s">
        <v>3492</v>
      </c>
      <c r="E42" t="s">
        <v>3493</v>
      </c>
    </row>
    <row r="43" spans="1:5" ht="15">
      <c r="A43" t="s">
        <v>3494</v>
      </c>
      <c r="B43" t="s">
        <v>3495</v>
      </c>
      <c r="C43" t="s">
        <v>492</v>
      </c>
      <c r="D43" s="19" t="s">
        <v>3496</v>
      </c>
      <c r="E43" t="s">
        <v>3497</v>
      </c>
    </row>
    <row r="44" spans="1:5" ht="15">
      <c r="A44" t="s">
        <v>2420</v>
      </c>
      <c r="B44" t="s">
        <v>3498</v>
      </c>
      <c r="C44" t="s">
        <v>3499</v>
      </c>
      <c r="D44" s="19" t="s">
        <v>3500</v>
      </c>
      <c r="E44" t="s">
        <v>3501</v>
      </c>
    </row>
    <row r="45" spans="1:5" ht="15">
      <c r="A45" t="s">
        <v>3502</v>
      </c>
      <c r="B45" t="s">
        <v>3503</v>
      </c>
      <c r="C45" t="s">
        <v>3504</v>
      </c>
      <c r="D45" s="19" t="s">
        <v>3505</v>
      </c>
      <c r="E45" t="s">
        <v>3506</v>
      </c>
    </row>
    <row r="46" spans="1:5" ht="15">
      <c r="A46" t="s">
        <v>3507</v>
      </c>
      <c r="B46" t="s">
        <v>3508</v>
      </c>
      <c r="C46" t="s">
        <v>1578</v>
      </c>
      <c r="D46" s="19" t="s">
        <v>3509</v>
      </c>
      <c r="E46" t="s">
        <v>3510</v>
      </c>
    </row>
    <row r="47" spans="1:5" ht="15">
      <c r="A47" t="s">
        <v>3511</v>
      </c>
      <c r="B47" t="s">
        <v>3512</v>
      </c>
      <c r="C47" t="s">
        <v>2708</v>
      </c>
      <c r="D47" s="19" t="s">
        <v>3513</v>
      </c>
      <c r="E47" t="s">
        <v>3514</v>
      </c>
    </row>
    <row r="48" spans="1:5" ht="15">
      <c r="A48" t="s">
        <v>3515</v>
      </c>
      <c r="B48" t="s">
        <v>3516</v>
      </c>
      <c r="C48" t="s">
        <v>1505</v>
      </c>
      <c r="D48" s="19" t="s">
        <v>3517</v>
      </c>
      <c r="E48" t="s">
        <v>3518</v>
      </c>
    </row>
    <row r="49" spans="1:5" ht="15">
      <c r="A49" t="s">
        <v>3519</v>
      </c>
      <c r="B49" t="s">
        <v>3520</v>
      </c>
      <c r="C49" t="s">
        <v>1495</v>
      </c>
      <c r="D49" s="19" t="s">
        <v>3521</v>
      </c>
      <c r="E49" t="s">
        <v>3522</v>
      </c>
    </row>
    <row r="50" spans="1:5" ht="15">
      <c r="A50" t="s">
        <v>1619</v>
      </c>
      <c r="B50" t="s">
        <v>1495</v>
      </c>
      <c r="C50" t="s">
        <v>2420</v>
      </c>
      <c r="D50" s="19" t="s">
        <v>3523</v>
      </c>
      <c r="E50" t="s">
        <v>3524</v>
      </c>
    </row>
    <row r="51" spans="1:5" ht="15">
      <c r="A51" t="s">
        <v>3525</v>
      </c>
      <c r="B51" t="s">
        <v>3526</v>
      </c>
      <c r="C51" t="s">
        <v>3527</v>
      </c>
      <c r="D51" s="19" t="s">
        <v>3528</v>
      </c>
      <c r="E51" t="s">
        <v>3529</v>
      </c>
    </row>
    <row r="52" spans="1:5" ht="15">
      <c r="A52" t="s">
        <v>3530</v>
      </c>
      <c r="B52" t="s">
        <v>3531</v>
      </c>
      <c r="C52" t="s">
        <v>3532</v>
      </c>
      <c r="D52" s="19" t="s">
        <v>3533</v>
      </c>
      <c r="E52" t="s">
        <v>3534</v>
      </c>
    </row>
    <row r="53" spans="1:5" ht="15">
      <c r="A53" t="s">
        <v>3535</v>
      </c>
      <c r="B53" t="s">
        <v>1541</v>
      </c>
      <c r="C53" t="s">
        <v>3536</v>
      </c>
      <c r="D53" s="19" t="s">
        <v>635</v>
      </c>
      <c r="E53" t="s">
        <v>3537</v>
      </c>
    </row>
    <row r="54" spans="1:5" ht="15">
      <c r="A54" t="s">
        <v>3538</v>
      </c>
      <c r="B54" t="s">
        <v>2711</v>
      </c>
      <c r="C54" t="s">
        <v>3539</v>
      </c>
      <c r="D54" s="19" t="s">
        <v>1510</v>
      </c>
      <c r="E54" t="s">
        <v>2829</v>
      </c>
    </row>
    <row r="55" spans="1:5" ht="15">
      <c r="A55" t="s">
        <v>3540</v>
      </c>
      <c r="B55" t="s">
        <v>687</v>
      </c>
      <c r="C55" t="s">
        <v>3541</v>
      </c>
      <c r="D55" s="19" t="s">
        <v>3542</v>
      </c>
      <c r="E55" t="s">
        <v>3543</v>
      </c>
    </row>
    <row r="56" spans="1:5" ht="15">
      <c r="A56" s="7" t="s">
        <v>3544</v>
      </c>
      <c r="B56" t="s">
        <v>3545</v>
      </c>
      <c r="C56" t="s">
        <v>3546</v>
      </c>
      <c r="D56" s="19" t="s">
        <v>3547</v>
      </c>
      <c r="E56" t="s">
        <v>1425</v>
      </c>
    </row>
    <row r="57" spans="1:5" ht="15">
      <c r="A57" t="s">
        <v>3548</v>
      </c>
      <c r="B57" t="s">
        <v>3525</v>
      </c>
      <c r="C57" t="s">
        <v>3549</v>
      </c>
      <c r="D57" s="19" t="s">
        <v>3550</v>
      </c>
      <c r="E57" t="s">
        <v>3551</v>
      </c>
    </row>
    <row r="58" spans="1:5" ht="15">
      <c r="A58" t="s">
        <v>3552</v>
      </c>
      <c r="B58" t="s">
        <v>3553</v>
      </c>
      <c r="C58" t="s">
        <v>3554</v>
      </c>
      <c r="D58" s="19" t="s">
        <v>3555</v>
      </c>
      <c r="E58" t="s">
        <v>3556</v>
      </c>
    </row>
    <row r="59" spans="1:5" ht="15">
      <c r="A59" t="s">
        <v>2578</v>
      </c>
      <c r="B59" t="s">
        <v>3557</v>
      </c>
      <c r="C59" t="s">
        <v>1744</v>
      </c>
      <c r="D59" s="19" t="s">
        <v>3558</v>
      </c>
      <c r="E59" t="s">
        <v>3525</v>
      </c>
    </row>
    <row r="60" spans="1:5" ht="15">
      <c r="A60" t="s">
        <v>3559</v>
      </c>
      <c r="B60" t="s">
        <v>1527</v>
      </c>
      <c r="C60" t="s">
        <v>3560</v>
      </c>
      <c r="D60" s="19" t="s">
        <v>3526</v>
      </c>
      <c r="E60" t="s">
        <v>3561</v>
      </c>
    </row>
    <row r="61" spans="1:5" ht="15">
      <c r="A61" t="s">
        <v>1705</v>
      </c>
      <c r="B61" t="s">
        <v>3562</v>
      </c>
      <c r="C61" t="s">
        <v>2884</v>
      </c>
      <c r="D61" s="19" t="s">
        <v>3563</v>
      </c>
      <c r="E61" t="s">
        <v>3564</v>
      </c>
    </row>
    <row r="62" spans="1:5" ht="15">
      <c r="A62" t="s">
        <v>3565</v>
      </c>
      <c r="B62" t="s">
        <v>736</v>
      </c>
      <c r="C62" t="s">
        <v>3566</v>
      </c>
      <c r="D62" s="19" t="s">
        <v>3567</v>
      </c>
      <c r="E62" t="s">
        <v>3568</v>
      </c>
    </row>
    <row r="63" spans="1:5" ht="15">
      <c r="A63" t="s">
        <v>3569</v>
      </c>
      <c r="B63" t="s">
        <v>3570</v>
      </c>
      <c r="C63" t="s">
        <v>3571</v>
      </c>
      <c r="D63" s="19" t="s">
        <v>1490</v>
      </c>
      <c r="E63" t="s">
        <v>3572</v>
      </c>
    </row>
    <row r="64" spans="1:5" ht="15">
      <c r="A64" t="s">
        <v>3573</v>
      </c>
      <c r="B64" t="s">
        <v>3574</v>
      </c>
      <c r="C64" t="s">
        <v>3575</v>
      </c>
      <c r="D64" s="19" t="s">
        <v>3576</v>
      </c>
      <c r="E64" t="s">
        <v>3577</v>
      </c>
    </row>
    <row r="65" spans="1:5" ht="15">
      <c r="A65" t="s">
        <v>3578</v>
      </c>
      <c r="B65" t="s">
        <v>3579</v>
      </c>
      <c r="C65" t="s">
        <v>3580</v>
      </c>
      <c r="D65" s="19" t="s">
        <v>3581</v>
      </c>
      <c r="E65" t="s">
        <v>3582</v>
      </c>
    </row>
    <row r="66" spans="1:5" ht="15">
      <c r="A66" t="s">
        <v>3583</v>
      </c>
      <c r="B66" t="s">
        <v>3584</v>
      </c>
      <c r="C66" t="s">
        <v>2507</v>
      </c>
      <c r="D66" s="19" t="s">
        <v>1482</v>
      </c>
      <c r="E66" t="s">
        <v>3585</v>
      </c>
    </row>
    <row r="67" spans="1:5" ht="15">
      <c r="A67" t="s">
        <v>3586</v>
      </c>
      <c r="B67" t="s">
        <v>3587</v>
      </c>
      <c r="C67" t="s">
        <v>3588</v>
      </c>
      <c r="D67" s="19" t="s">
        <v>3589</v>
      </c>
      <c r="E67" t="s">
        <v>2578</v>
      </c>
    </row>
    <row r="68" spans="1:5" ht="15">
      <c r="A68" t="s">
        <v>3590</v>
      </c>
      <c r="B68" t="s">
        <v>3591</v>
      </c>
      <c r="C68" t="s">
        <v>698</v>
      </c>
      <c r="D68" s="19" t="s">
        <v>3592</v>
      </c>
      <c r="E68" t="s">
        <v>3593</v>
      </c>
    </row>
    <row r="69" spans="1:5" ht="15">
      <c r="A69" t="s">
        <v>3594</v>
      </c>
      <c r="B69" t="s">
        <v>3595</v>
      </c>
      <c r="C69" t="s">
        <v>3596</v>
      </c>
      <c r="D69" s="19" t="s">
        <v>3597</v>
      </c>
      <c r="E69" t="s">
        <v>1527</v>
      </c>
    </row>
    <row r="70" spans="1:5" ht="15">
      <c r="A70" t="s">
        <v>2514</v>
      </c>
      <c r="B70" t="s">
        <v>3598</v>
      </c>
      <c r="C70" t="s">
        <v>3599</v>
      </c>
      <c r="D70" s="19" t="s">
        <v>1619</v>
      </c>
      <c r="E70" t="s">
        <v>3600</v>
      </c>
    </row>
    <row r="71" spans="1:5" ht="15">
      <c r="A71" t="s">
        <v>3601</v>
      </c>
      <c r="B71" t="s">
        <v>3602</v>
      </c>
      <c r="C71" t="s">
        <v>3603</v>
      </c>
      <c r="D71" s="19" t="s">
        <v>2699</v>
      </c>
      <c r="E71" t="s">
        <v>3604</v>
      </c>
    </row>
    <row r="72" spans="1:5" ht="15">
      <c r="A72" t="s">
        <v>3605</v>
      </c>
      <c r="B72" t="s">
        <v>2834</v>
      </c>
      <c r="C72" t="s">
        <v>3606</v>
      </c>
      <c r="D72" s="19" t="s">
        <v>3607</v>
      </c>
      <c r="E72" t="s">
        <v>3608</v>
      </c>
    </row>
    <row r="73" spans="1:5" ht="15">
      <c r="A73" t="s">
        <v>3609</v>
      </c>
      <c r="B73" t="s">
        <v>3018</v>
      </c>
      <c r="C73" t="s">
        <v>3610</v>
      </c>
      <c r="D73" s="19" t="s">
        <v>3611</v>
      </c>
      <c r="E73" t="s">
        <v>3612</v>
      </c>
    </row>
    <row r="74" spans="1:5" ht="15">
      <c r="A74" t="s">
        <v>3613</v>
      </c>
      <c r="B74" t="s">
        <v>3614</v>
      </c>
      <c r="C74" t="s">
        <v>3615</v>
      </c>
      <c r="D74" s="19" t="s">
        <v>3616</v>
      </c>
      <c r="E74" t="s">
        <v>3617</v>
      </c>
    </row>
    <row r="75" spans="1:5" ht="15">
      <c r="A75" t="s">
        <v>3618</v>
      </c>
      <c r="B75" t="s">
        <v>2589</v>
      </c>
      <c r="C75" t="s">
        <v>3619</v>
      </c>
      <c r="D75" s="19" t="s">
        <v>3620</v>
      </c>
      <c r="E75" t="s">
        <v>3621</v>
      </c>
    </row>
    <row r="76" spans="1:5" ht="15">
      <c r="A76" s="7" t="s">
        <v>3622</v>
      </c>
      <c r="B76" t="s">
        <v>3623</v>
      </c>
      <c r="C76" t="s">
        <v>3624</v>
      </c>
      <c r="D76" s="19" t="s">
        <v>2739</v>
      </c>
      <c r="E76" t="s">
        <v>3625</v>
      </c>
    </row>
    <row r="77" spans="1:5" ht="15">
      <c r="A77" t="s">
        <v>3626</v>
      </c>
      <c r="B77" t="s">
        <v>3627</v>
      </c>
      <c r="C77" t="s">
        <v>3628</v>
      </c>
      <c r="D77" s="19" t="s">
        <v>3629</v>
      </c>
      <c r="E77" t="s">
        <v>3630</v>
      </c>
    </row>
    <row r="78" spans="1:5" ht="15">
      <c r="A78" t="s">
        <v>3631</v>
      </c>
      <c r="B78" t="s">
        <v>3632</v>
      </c>
      <c r="C78" t="s">
        <v>1702</v>
      </c>
      <c r="D78" s="19" t="s">
        <v>3633</v>
      </c>
      <c r="E78" t="s">
        <v>3579</v>
      </c>
    </row>
    <row r="79" spans="1:5" ht="15">
      <c r="A79" t="s">
        <v>1702</v>
      </c>
      <c r="B79" t="s">
        <v>1881</v>
      </c>
      <c r="C79" t="s">
        <v>1887</v>
      </c>
      <c r="D79" s="19" t="s">
        <v>1753</v>
      </c>
      <c r="E79" t="s">
        <v>3634</v>
      </c>
    </row>
    <row r="80" spans="1:5" ht="15">
      <c r="A80" t="s">
        <v>1927</v>
      </c>
      <c r="B80" t="s">
        <v>3635</v>
      </c>
      <c r="C80" t="s">
        <v>2957</v>
      </c>
      <c r="D80" s="19" t="s">
        <v>2884</v>
      </c>
      <c r="E80" t="s">
        <v>3636</v>
      </c>
    </row>
    <row r="81" spans="1:5" ht="15">
      <c r="A81" t="s">
        <v>3637</v>
      </c>
      <c r="B81" t="s">
        <v>3638</v>
      </c>
      <c r="C81" t="s">
        <v>1881</v>
      </c>
      <c r="D81" s="19" t="s">
        <v>3639</v>
      </c>
      <c r="E81" t="s">
        <v>3640</v>
      </c>
    </row>
    <row r="82" spans="1:5" ht="15">
      <c r="A82" t="s">
        <v>3641</v>
      </c>
      <c r="B82" t="s">
        <v>3642</v>
      </c>
      <c r="C82" t="s">
        <v>3643</v>
      </c>
      <c r="D82" s="19" t="s">
        <v>2888</v>
      </c>
      <c r="E82" t="s">
        <v>3644</v>
      </c>
    </row>
    <row r="83" spans="1:5" ht="15">
      <c r="A83" t="s">
        <v>1881</v>
      </c>
      <c r="B83" t="s">
        <v>3645</v>
      </c>
      <c r="C83" t="s">
        <v>3646</v>
      </c>
      <c r="D83" s="19" t="s">
        <v>3647</v>
      </c>
      <c r="E83" t="s">
        <v>720</v>
      </c>
    </row>
    <row r="84" spans="1:5" ht="15">
      <c r="A84" t="s">
        <v>3648</v>
      </c>
      <c r="B84" t="s">
        <v>3649</v>
      </c>
      <c r="C84" t="s">
        <v>3650</v>
      </c>
      <c r="D84" s="19" t="s">
        <v>3651</v>
      </c>
      <c r="E84" t="s">
        <v>3652</v>
      </c>
    </row>
    <row r="85" spans="1:5" ht="15">
      <c r="A85" t="s">
        <v>1852</v>
      </c>
      <c r="B85" t="s">
        <v>3653</v>
      </c>
      <c r="C85" t="s">
        <v>3654</v>
      </c>
      <c r="D85" s="19" t="s">
        <v>3655</v>
      </c>
      <c r="E85" t="s">
        <v>1947</v>
      </c>
    </row>
    <row r="86" spans="1:5" ht="15">
      <c r="A86" t="s">
        <v>3656</v>
      </c>
      <c r="B86" t="s">
        <v>3657</v>
      </c>
      <c r="C86" t="s">
        <v>3658</v>
      </c>
      <c r="D86" s="19" t="s">
        <v>1873</v>
      </c>
      <c r="E86" t="s">
        <v>2828</v>
      </c>
    </row>
    <row r="87" spans="1:5" ht="15">
      <c r="A87" t="s">
        <v>3659</v>
      </c>
      <c r="B87" t="s">
        <v>3660</v>
      </c>
      <c r="C87" t="s">
        <v>3661</v>
      </c>
      <c r="D87" s="19" t="s">
        <v>3662</v>
      </c>
      <c r="E87" s="7" t="s">
        <v>3663</v>
      </c>
    </row>
    <row r="88" spans="1:5" ht="15">
      <c r="A88" t="s">
        <v>3664</v>
      </c>
      <c r="B88" t="s">
        <v>3665</v>
      </c>
      <c r="C88" t="s">
        <v>3666</v>
      </c>
      <c r="D88" s="19" t="s">
        <v>3667</v>
      </c>
      <c r="E88" t="s">
        <v>3668</v>
      </c>
    </row>
    <row r="89" spans="1:5" ht="15">
      <c r="A89" t="s">
        <v>3669</v>
      </c>
      <c r="B89" t="s">
        <v>3670</v>
      </c>
      <c r="C89" t="s">
        <v>3671</v>
      </c>
      <c r="D89" s="19" t="s">
        <v>3672</v>
      </c>
      <c r="E89" t="s">
        <v>3673</v>
      </c>
    </row>
    <row r="90" spans="1:5" ht="15">
      <c r="A90" t="s">
        <v>3674</v>
      </c>
      <c r="B90" t="s">
        <v>3675</v>
      </c>
      <c r="C90" t="s">
        <v>3676</v>
      </c>
      <c r="D90" s="19" t="s">
        <v>3677</v>
      </c>
      <c r="E90" t="s">
        <v>3678</v>
      </c>
    </row>
    <row r="91" spans="1:5" ht="15">
      <c r="A91" t="s">
        <v>3679</v>
      </c>
      <c r="B91" t="s">
        <v>3680</v>
      </c>
      <c r="C91" t="s">
        <v>3681</v>
      </c>
      <c r="D91" s="19" t="s">
        <v>3682</v>
      </c>
      <c r="E91" t="s">
        <v>2589</v>
      </c>
    </row>
    <row r="92" spans="1:5" ht="15">
      <c r="A92" t="s">
        <v>3683</v>
      </c>
      <c r="B92" t="s">
        <v>3684</v>
      </c>
      <c r="C92" t="s">
        <v>3685</v>
      </c>
      <c r="D92" s="19" t="s">
        <v>2376</v>
      </c>
      <c r="E92" t="s">
        <v>3686</v>
      </c>
    </row>
    <row r="93" spans="1:5" ht="15">
      <c r="A93" t="s">
        <v>2896</v>
      </c>
      <c r="B93" t="s">
        <v>3687</v>
      </c>
      <c r="C93" t="s">
        <v>3688</v>
      </c>
      <c r="D93" s="19" t="s">
        <v>736</v>
      </c>
      <c r="E93" t="s">
        <v>3689</v>
      </c>
    </row>
    <row r="94" spans="1:5" ht="15">
      <c r="A94" t="s">
        <v>3690</v>
      </c>
      <c r="B94" t="s">
        <v>3691</v>
      </c>
      <c r="C94" t="s">
        <v>2147</v>
      </c>
      <c r="D94" s="19" t="s">
        <v>3692</v>
      </c>
      <c r="E94" t="s">
        <v>3693</v>
      </c>
    </row>
    <row r="95" spans="1:5" ht="15">
      <c r="A95" t="s">
        <v>3694</v>
      </c>
      <c r="B95" t="s">
        <v>3695</v>
      </c>
      <c r="C95" t="s">
        <v>3696</v>
      </c>
      <c r="D95" s="19" t="s">
        <v>3697</v>
      </c>
      <c r="E95" t="s">
        <v>3698</v>
      </c>
    </row>
    <row r="96" spans="1:5" ht="15">
      <c r="A96" t="s">
        <v>2178</v>
      </c>
      <c r="B96" t="s">
        <v>3699</v>
      </c>
      <c r="C96" t="s">
        <v>3700</v>
      </c>
      <c r="D96" s="19" t="s">
        <v>3701</v>
      </c>
      <c r="E96" t="s">
        <v>3702</v>
      </c>
    </row>
    <row r="97" spans="1:5" ht="15">
      <c r="A97" t="s">
        <v>1902</v>
      </c>
      <c r="B97" t="s">
        <v>3703</v>
      </c>
      <c r="C97" t="s">
        <v>3704</v>
      </c>
      <c r="D97" s="19" t="s">
        <v>3621</v>
      </c>
      <c r="E97" t="s">
        <v>3623</v>
      </c>
    </row>
    <row r="98" spans="1:5" ht="15">
      <c r="A98" t="s">
        <v>1857</v>
      </c>
      <c r="B98" t="s">
        <v>3705</v>
      </c>
      <c r="C98" t="s">
        <v>3705</v>
      </c>
      <c r="D98" s="19" t="s">
        <v>2917</v>
      </c>
      <c r="E98" t="s">
        <v>3706</v>
      </c>
    </row>
    <row r="99" spans="1:5" ht="15">
      <c r="A99" t="s">
        <v>2495</v>
      </c>
      <c r="B99" t="s">
        <v>3707</v>
      </c>
      <c r="C99" t="s">
        <v>3708</v>
      </c>
      <c r="D99" s="19" t="s">
        <v>3709</v>
      </c>
      <c r="E99" t="s">
        <v>1881</v>
      </c>
    </row>
    <row r="100" spans="1:5" ht="15">
      <c r="A100" t="s">
        <v>3710</v>
      </c>
      <c r="B100" t="s">
        <v>3711</v>
      </c>
      <c r="C100" t="s">
        <v>3712</v>
      </c>
      <c r="D100" s="19" t="s">
        <v>3713</v>
      </c>
      <c r="E100" t="s">
        <v>3714</v>
      </c>
    </row>
    <row r="101" spans="1:5" ht="15">
      <c r="A101" t="s">
        <v>3715</v>
      </c>
      <c r="B101" t="s">
        <v>3716</v>
      </c>
      <c r="C101" t="s">
        <v>3717</v>
      </c>
      <c r="D101" s="19" t="s">
        <v>3718</v>
      </c>
      <c r="E101" t="s">
        <v>3719</v>
      </c>
    </row>
    <row r="102" spans="1:5" ht="15">
      <c r="A102" t="s">
        <v>879</v>
      </c>
      <c r="B102" t="s">
        <v>3720</v>
      </c>
      <c r="C102" t="s">
        <v>3721</v>
      </c>
      <c r="D102" s="19" t="s">
        <v>3722</v>
      </c>
      <c r="E102" t="s">
        <v>3723</v>
      </c>
    </row>
    <row r="103" spans="1:5" ht="15">
      <c r="A103" t="s">
        <v>3724</v>
      </c>
      <c r="B103" t="s">
        <v>3725</v>
      </c>
      <c r="C103" t="s">
        <v>2903</v>
      </c>
      <c r="D103" s="19" t="s">
        <v>3726</v>
      </c>
      <c r="E103" t="s">
        <v>3727</v>
      </c>
    </row>
    <row r="104" spans="1:5" ht="15">
      <c r="A104" t="s">
        <v>3728</v>
      </c>
      <c r="B104" t="s">
        <v>3729</v>
      </c>
      <c r="C104" t="s">
        <v>3730</v>
      </c>
      <c r="D104" s="19" t="s">
        <v>3731</v>
      </c>
      <c r="E104" t="s">
        <v>3732</v>
      </c>
    </row>
    <row r="105" spans="1:5" ht="15">
      <c r="A105" t="s">
        <v>3733</v>
      </c>
      <c r="B105" t="s">
        <v>3734</v>
      </c>
      <c r="C105" t="s">
        <v>3735</v>
      </c>
      <c r="D105" s="19" t="s">
        <v>720</v>
      </c>
      <c r="E105" t="s">
        <v>3041</v>
      </c>
    </row>
    <row r="106" spans="1:5" ht="15">
      <c r="A106" t="s">
        <v>3736</v>
      </c>
      <c r="B106" t="s">
        <v>3737</v>
      </c>
      <c r="C106" t="s">
        <v>3738</v>
      </c>
      <c r="D106" s="19" t="s">
        <v>3739</v>
      </c>
      <c r="E106" t="s">
        <v>3740</v>
      </c>
    </row>
    <row r="107" spans="1:5" ht="15">
      <c r="A107" t="s">
        <v>3741</v>
      </c>
      <c r="B107" t="s">
        <v>3742</v>
      </c>
      <c r="C107" t="s">
        <v>3743</v>
      </c>
      <c r="D107" s="19" t="s">
        <v>3744</v>
      </c>
      <c r="E107" t="s">
        <v>3745</v>
      </c>
    </row>
    <row r="108" spans="1:5" ht="15">
      <c r="A108" t="s">
        <v>3746</v>
      </c>
      <c r="B108" t="s">
        <v>3747</v>
      </c>
      <c r="C108" t="s">
        <v>3748</v>
      </c>
      <c r="D108" s="19" t="s">
        <v>3749</v>
      </c>
      <c r="E108" t="s">
        <v>3750</v>
      </c>
    </row>
    <row r="109" spans="1:5" ht="15">
      <c r="A109" t="s">
        <v>3751</v>
      </c>
      <c r="B109" t="s">
        <v>3752</v>
      </c>
      <c r="C109" t="s">
        <v>3753</v>
      </c>
      <c r="D109" s="19" t="s">
        <v>3754</v>
      </c>
      <c r="E109" t="s">
        <v>1825</v>
      </c>
    </row>
    <row r="110" spans="1:5" ht="15">
      <c r="A110" t="s">
        <v>3755</v>
      </c>
      <c r="B110" t="s">
        <v>3756</v>
      </c>
      <c r="C110" t="s">
        <v>3757</v>
      </c>
      <c r="D110" s="19" t="s">
        <v>3758</v>
      </c>
      <c r="E110" t="s">
        <v>3759</v>
      </c>
    </row>
    <row r="111" spans="1:5" ht="15">
      <c r="A111" t="s">
        <v>3760</v>
      </c>
      <c r="B111" t="s">
        <v>3761</v>
      </c>
      <c r="C111" t="s">
        <v>3312</v>
      </c>
      <c r="D111" s="19" t="s">
        <v>3762</v>
      </c>
      <c r="E111" t="s">
        <v>3763</v>
      </c>
    </row>
    <row r="112" spans="1:5" ht="15">
      <c r="A112" t="s">
        <v>3764</v>
      </c>
      <c r="B112" t="s">
        <v>3765</v>
      </c>
      <c r="C112" t="s">
        <v>3766</v>
      </c>
      <c r="D112" s="19" t="s">
        <v>3614</v>
      </c>
      <c r="E112" t="s">
        <v>3767</v>
      </c>
    </row>
    <row r="113" spans="1:5" ht="15">
      <c r="A113" t="s">
        <v>3768</v>
      </c>
      <c r="B113" t="s">
        <v>3769</v>
      </c>
      <c r="C113" t="s">
        <v>3770</v>
      </c>
      <c r="D113" s="19" t="s">
        <v>3771</v>
      </c>
      <c r="E113" t="s">
        <v>3772</v>
      </c>
    </row>
    <row r="114" spans="1:5" ht="15">
      <c r="A114" t="s">
        <v>3773</v>
      </c>
      <c r="B114" t="s">
        <v>2394</v>
      </c>
      <c r="C114" t="s">
        <v>3774</v>
      </c>
      <c r="D114" s="19" t="s">
        <v>3775</v>
      </c>
      <c r="E114" t="s">
        <v>3642</v>
      </c>
    </row>
    <row r="115" spans="1:5" ht="15">
      <c r="A115" t="s">
        <v>3761</v>
      </c>
      <c r="B115" t="s">
        <v>3776</v>
      </c>
      <c r="C115" t="s">
        <v>3777</v>
      </c>
      <c r="D115" s="19" t="s">
        <v>3778</v>
      </c>
      <c r="E115" t="s">
        <v>3779</v>
      </c>
    </row>
    <row r="116" spans="1:5" ht="15">
      <c r="A116" t="s">
        <v>2453</v>
      </c>
      <c r="B116" t="s">
        <v>3780</v>
      </c>
      <c r="C116" t="s">
        <v>3781</v>
      </c>
      <c r="D116" s="19" t="s">
        <v>814</v>
      </c>
      <c r="E116" t="s">
        <v>3782</v>
      </c>
    </row>
    <row r="117" spans="1:5" ht="15">
      <c r="A117" t="s">
        <v>3014</v>
      </c>
      <c r="B117" t="s">
        <v>3783</v>
      </c>
      <c r="C117" t="s">
        <v>3784</v>
      </c>
      <c r="D117" s="19" t="s">
        <v>3785</v>
      </c>
      <c r="E117" t="s">
        <v>3674</v>
      </c>
    </row>
    <row r="118" spans="1:5" ht="15">
      <c r="A118" t="s">
        <v>3786</v>
      </c>
      <c r="B118" t="s">
        <v>3787</v>
      </c>
      <c r="C118" t="s">
        <v>3788</v>
      </c>
      <c r="D118" s="19" t="s">
        <v>3789</v>
      </c>
      <c r="E118" t="s">
        <v>3790</v>
      </c>
    </row>
    <row r="119" spans="1:5" ht="15">
      <c r="A119" t="s">
        <v>3791</v>
      </c>
      <c r="B119" t="s">
        <v>3792</v>
      </c>
      <c r="C119" t="s">
        <v>3793</v>
      </c>
      <c r="D119" s="19" t="s">
        <v>3794</v>
      </c>
      <c r="E119" t="s">
        <v>3795</v>
      </c>
    </row>
    <row r="120" spans="1:5" ht="15">
      <c r="A120" t="s">
        <v>1896</v>
      </c>
      <c r="B120" t="s">
        <v>3796</v>
      </c>
      <c r="C120" t="s">
        <v>3797</v>
      </c>
      <c r="D120" s="19" t="s">
        <v>3045</v>
      </c>
      <c r="E120" t="s">
        <v>3798</v>
      </c>
    </row>
    <row r="121" spans="1:5" ht="15">
      <c r="A121" t="s">
        <v>3799</v>
      </c>
      <c r="B121" t="s">
        <v>3800</v>
      </c>
      <c r="C121" t="s">
        <v>3801</v>
      </c>
      <c r="D121" s="19" t="s">
        <v>3802</v>
      </c>
      <c r="E121" t="s">
        <v>3803</v>
      </c>
    </row>
    <row r="122" spans="1:5" ht="15">
      <c r="A122" t="s">
        <v>3308</v>
      </c>
      <c r="B122" t="s">
        <v>3804</v>
      </c>
      <c r="C122" t="s">
        <v>3805</v>
      </c>
      <c r="D122" s="19" t="s">
        <v>3806</v>
      </c>
      <c r="E122" t="s">
        <v>3807</v>
      </c>
    </row>
    <row r="123" spans="1:5" ht="15">
      <c r="A123" t="s">
        <v>3808</v>
      </c>
      <c r="B123" t="s">
        <v>3122</v>
      </c>
      <c r="C123" t="s">
        <v>3809</v>
      </c>
      <c r="D123" s="19" t="s">
        <v>3810</v>
      </c>
      <c r="E123" t="s">
        <v>3657</v>
      </c>
    </row>
    <row r="124" spans="2:5" ht="15">
      <c r="B124" t="s">
        <v>3811</v>
      </c>
      <c r="D124" s="19" t="s">
        <v>3812</v>
      </c>
      <c r="E124" t="s">
        <v>3813</v>
      </c>
    </row>
    <row r="125" spans="2:5" ht="15">
      <c r="B125" t="s">
        <v>2273</v>
      </c>
      <c r="D125" s="19" t="s">
        <v>3059</v>
      </c>
      <c r="E125" t="s">
        <v>3814</v>
      </c>
    </row>
    <row r="126" spans="2:5" ht="15">
      <c r="B126" t="s">
        <v>3308</v>
      </c>
      <c r="D126" s="19" t="s">
        <v>3815</v>
      </c>
      <c r="E126" t="s">
        <v>1845</v>
      </c>
    </row>
    <row r="127" spans="4:5" ht="15">
      <c r="D127" s="19" t="s">
        <v>3816</v>
      </c>
      <c r="E127" t="s">
        <v>3817</v>
      </c>
    </row>
    <row r="128" spans="4:5" ht="15">
      <c r="D128" s="19" t="s">
        <v>3818</v>
      </c>
      <c r="E128" t="s">
        <v>3681</v>
      </c>
    </row>
    <row r="129" spans="4:5" ht="15">
      <c r="D129" s="19" t="s">
        <v>3819</v>
      </c>
      <c r="E129" t="s">
        <v>1207</v>
      </c>
    </row>
    <row r="130" spans="4:5" ht="15">
      <c r="D130" s="19" t="s">
        <v>1825</v>
      </c>
      <c r="E130" t="s">
        <v>3820</v>
      </c>
    </row>
    <row r="131" spans="4:5" ht="15">
      <c r="D131" s="19" t="s">
        <v>3821</v>
      </c>
      <c r="E131" t="s">
        <v>3822</v>
      </c>
    </row>
    <row r="132" spans="4:5" ht="15">
      <c r="D132" s="19" t="s">
        <v>3823</v>
      </c>
      <c r="E132" t="s">
        <v>3824</v>
      </c>
    </row>
    <row r="133" spans="4:5" ht="15">
      <c r="D133" s="19" t="s">
        <v>3825</v>
      </c>
      <c r="E133" t="s">
        <v>3826</v>
      </c>
    </row>
    <row r="134" spans="4:5" ht="15">
      <c r="D134" s="19" t="s">
        <v>3827</v>
      </c>
      <c r="E134" t="s">
        <v>3828</v>
      </c>
    </row>
    <row r="135" spans="4:5" ht="15">
      <c r="D135" s="19" t="s">
        <v>3829</v>
      </c>
      <c r="E135" t="s">
        <v>3830</v>
      </c>
    </row>
    <row r="136" spans="4:5" ht="15">
      <c r="D136" s="19" t="s">
        <v>3831</v>
      </c>
      <c r="E136" t="s">
        <v>3832</v>
      </c>
    </row>
    <row r="137" spans="4:5" ht="15">
      <c r="D137" s="19" t="s">
        <v>3833</v>
      </c>
      <c r="E137" t="s">
        <v>823</v>
      </c>
    </row>
    <row r="138" spans="4:5" ht="15">
      <c r="D138" s="19" t="s">
        <v>3834</v>
      </c>
      <c r="E138" t="s">
        <v>3835</v>
      </c>
    </row>
    <row r="139" spans="4:5" ht="15">
      <c r="D139" s="19" t="s">
        <v>3836</v>
      </c>
      <c r="E139" t="s">
        <v>3837</v>
      </c>
    </row>
    <row r="140" spans="4:5" ht="15">
      <c r="D140" s="19" t="s">
        <v>3838</v>
      </c>
      <c r="E140" t="s">
        <v>3839</v>
      </c>
    </row>
    <row r="141" spans="4:5" ht="15">
      <c r="D141" s="19" t="s">
        <v>3840</v>
      </c>
      <c r="E141" t="s">
        <v>3841</v>
      </c>
    </row>
    <row r="142" spans="4:5" ht="15">
      <c r="D142" s="19" t="s">
        <v>2029</v>
      </c>
      <c r="E142" t="s">
        <v>3705</v>
      </c>
    </row>
    <row r="143" spans="4:5" ht="15">
      <c r="D143" s="19" t="s">
        <v>3842</v>
      </c>
      <c r="E143" t="s">
        <v>3843</v>
      </c>
    </row>
    <row r="144" spans="4:5" ht="15">
      <c r="D144" s="19" t="s">
        <v>3844</v>
      </c>
      <c r="E144" t="s">
        <v>3845</v>
      </c>
    </row>
    <row r="145" spans="4:5" ht="15">
      <c r="D145" s="19" t="s">
        <v>3846</v>
      </c>
      <c r="E145" t="s">
        <v>3847</v>
      </c>
    </row>
    <row r="146" spans="4:5" ht="15">
      <c r="D146" s="19" t="s">
        <v>3848</v>
      </c>
      <c r="E146" s="7" t="s">
        <v>3849</v>
      </c>
    </row>
    <row r="147" spans="4:5" ht="15">
      <c r="D147" s="19" t="s">
        <v>3850</v>
      </c>
      <c r="E147" t="s">
        <v>3851</v>
      </c>
    </row>
    <row r="148" spans="4:5" ht="15">
      <c r="D148" s="19" t="s">
        <v>3705</v>
      </c>
      <c r="E148" t="s">
        <v>3852</v>
      </c>
    </row>
    <row r="149" spans="4:5" ht="15">
      <c r="D149" s="19" t="s">
        <v>3299</v>
      </c>
      <c r="E149" t="s">
        <v>2900</v>
      </c>
    </row>
    <row r="150" spans="4:5" ht="15">
      <c r="D150" s="19" t="s">
        <v>777</v>
      </c>
      <c r="E150" t="s">
        <v>3853</v>
      </c>
    </row>
    <row r="151" spans="4:5" ht="15">
      <c r="D151" s="19" t="s">
        <v>2961</v>
      </c>
      <c r="E151" t="s">
        <v>3854</v>
      </c>
    </row>
    <row r="152" spans="4:5" ht="15">
      <c r="D152" s="19" t="s">
        <v>3093</v>
      </c>
      <c r="E152" t="s">
        <v>3855</v>
      </c>
    </row>
    <row r="153" spans="4:5" ht="15">
      <c r="D153" s="19" t="s">
        <v>3856</v>
      </c>
      <c r="E153" t="s">
        <v>3857</v>
      </c>
    </row>
    <row r="154" spans="4:5" ht="15">
      <c r="D154" s="19" t="s">
        <v>3858</v>
      </c>
      <c r="E154" t="s">
        <v>2002</v>
      </c>
    </row>
    <row r="155" spans="4:5" ht="15">
      <c r="D155" s="19" t="s">
        <v>3859</v>
      </c>
      <c r="E155" t="s">
        <v>3860</v>
      </c>
    </row>
    <row r="156" spans="4:5" ht="15">
      <c r="D156" s="19" t="s">
        <v>3861</v>
      </c>
      <c r="E156" t="s">
        <v>3862</v>
      </c>
    </row>
    <row r="157" spans="4:5" ht="15">
      <c r="D157" s="19" t="s">
        <v>3863</v>
      </c>
      <c r="E157" t="s">
        <v>3864</v>
      </c>
    </row>
    <row r="158" spans="4:5" ht="15">
      <c r="D158" s="19" t="s">
        <v>2304</v>
      </c>
      <c r="E158" t="s">
        <v>3865</v>
      </c>
    </row>
    <row r="159" spans="4:5" ht="15">
      <c r="D159" s="19" t="s">
        <v>3866</v>
      </c>
      <c r="E159" t="s">
        <v>3867</v>
      </c>
    </row>
    <row r="160" spans="4:5" ht="15">
      <c r="D160" s="19" t="s">
        <v>3868</v>
      </c>
      <c r="E160" t="s">
        <v>3869</v>
      </c>
    </row>
    <row r="161" spans="4:5" ht="15">
      <c r="D161" s="19" t="s">
        <v>3870</v>
      </c>
      <c r="E161" t="s">
        <v>3871</v>
      </c>
    </row>
    <row r="162" spans="4:5" ht="15">
      <c r="D162" s="19" t="s">
        <v>3872</v>
      </c>
      <c r="E162" t="s">
        <v>3873</v>
      </c>
    </row>
    <row r="163" spans="4:5" ht="15">
      <c r="D163" s="19" t="s">
        <v>3874</v>
      </c>
      <c r="E163" t="s">
        <v>3875</v>
      </c>
    </row>
    <row r="164" spans="4:5" ht="15">
      <c r="D164" s="19" t="s">
        <v>3876</v>
      </c>
      <c r="E164" t="s">
        <v>3766</v>
      </c>
    </row>
    <row r="165" spans="4:5" ht="15">
      <c r="D165" s="19" t="s">
        <v>3877</v>
      </c>
      <c r="E165" t="s">
        <v>3878</v>
      </c>
    </row>
    <row r="166" spans="4:5" ht="15">
      <c r="D166" s="19" t="s">
        <v>3879</v>
      </c>
      <c r="E166" t="s">
        <v>3880</v>
      </c>
    </row>
    <row r="167" spans="4:5" ht="15">
      <c r="D167" s="19" t="s">
        <v>3881</v>
      </c>
      <c r="E167" t="s">
        <v>3882</v>
      </c>
    </row>
    <row r="168" spans="4:5" ht="15">
      <c r="D168" s="19" t="s">
        <v>3883</v>
      </c>
      <c r="E168" t="s">
        <v>3884</v>
      </c>
    </row>
    <row r="169" spans="4:5" ht="15">
      <c r="D169" s="19" t="s">
        <v>3885</v>
      </c>
      <c r="E169" t="s">
        <v>831</v>
      </c>
    </row>
    <row r="170" spans="4:5" ht="15">
      <c r="D170" s="19" t="s">
        <v>3886</v>
      </c>
      <c r="E170" t="s">
        <v>3887</v>
      </c>
    </row>
    <row r="171" ht="15">
      <c r="E171" t="s">
        <v>3888</v>
      </c>
    </row>
    <row r="172" ht="15">
      <c r="E172" t="s">
        <v>3889</v>
      </c>
    </row>
    <row r="173" ht="15">
      <c r="E173" t="s">
        <v>3890</v>
      </c>
    </row>
    <row r="174" ht="15">
      <c r="E174" t="s">
        <v>3891</v>
      </c>
    </row>
    <row r="175" ht="15">
      <c r="E175" t="s">
        <v>3892</v>
      </c>
    </row>
    <row r="176" ht="15">
      <c r="E176" t="s">
        <v>2060</v>
      </c>
    </row>
    <row r="177" ht="15">
      <c r="E177" t="s">
        <v>2117</v>
      </c>
    </row>
  </sheetData>
  <sheetProtection sheet="1" objects="1" scenarios="1"/>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Martin Hodek</dc:creator>
  <cp:keywords/>
  <dc:description/>
  <cp:lastModifiedBy>Zukalová Magdaléna Mgr. (UPB-KRP)</cp:lastModifiedBy>
  <cp:lastPrinted>2018-11-23T15:52:51Z</cp:lastPrinted>
  <dcterms:created xsi:type="dcterms:W3CDTF">2011-08-31T06:09:45Z</dcterms:created>
  <dcterms:modified xsi:type="dcterms:W3CDTF">2020-01-08T07:35:46Z</dcterms:modified>
  <cp:category/>
  <cp:version/>
  <cp:contentType/>
  <cp:contentStatus/>
</cp:coreProperties>
</file>