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tabRatio="721" activeTab="3"/>
  </bookViews>
  <sheets>
    <sheet name="Stat. aktuální měsíc" sheetId="30" r:id="rId1"/>
    <sheet name="Stat. od začátku roku" sheetId="32" r:id="rId2"/>
    <sheet name="Aktuální měsíc" sheetId="45" r:id="rId3"/>
    <sheet name="Celkem od začátku roku" sheetId="44" r:id="rId4"/>
    <sheet name="Leden" sheetId="33" r:id="rId5"/>
    <sheet name="Únor" sheetId="34" r:id="rId6"/>
    <sheet name="Březen" sheetId="35" r:id="rId7"/>
    <sheet name="Duben" sheetId="20" r:id="rId8"/>
    <sheet name="Květen" sheetId="36" r:id="rId9"/>
    <sheet name="Červen" sheetId="37" r:id="rId10"/>
    <sheet name="Červenec" sheetId="38" r:id="rId11"/>
    <sheet name="Srpen" sheetId="39" r:id="rId12"/>
    <sheet name="Září" sheetId="40" r:id="rId13"/>
    <sheet name="Říjen" sheetId="41" r:id="rId14"/>
    <sheet name="Listopad" sheetId="43" r:id="rId15"/>
    <sheet name="Prosinec" sheetId="42" r:id="rId16"/>
  </sheets>
  <definedNames>
    <definedName name="_xlnm._FilterDatabase" localSheetId="6" hidden="1">Březen!$K$36:$K$41</definedName>
  </definedNames>
  <calcPr calcId="145621"/>
</workbook>
</file>

<file path=xl/calcChain.xml><?xml version="1.0" encoding="utf-8"?>
<calcChain xmlns="http://schemas.openxmlformats.org/spreadsheetml/2006/main">
  <c r="X59" i="42" l="1"/>
  <c r="Y59" i="42"/>
  <c r="Z59" i="42"/>
  <c r="AA59" i="42"/>
  <c r="AB59" i="42"/>
  <c r="AC59" i="42"/>
  <c r="AD59" i="42"/>
  <c r="AE59" i="42"/>
  <c r="Z59" i="43" l="1"/>
  <c r="AA59" i="43"/>
  <c r="AB59" i="43"/>
  <c r="AC59" i="43"/>
  <c r="AD59" i="43"/>
  <c r="AE59" i="43"/>
  <c r="Z59" i="41" l="1"/>
  <c r="AA59" i="41"/>
  <c r="AB59" i="41"/>
  <c r="AC59" i="41"/>
  <c r="AD59" i="41"/>
  <c r="AE59" i="41"/>
  <c r="Z59" i="40" l="1"/>
  <c r="AA59" i="40"/>
  <c r="AB59" i="40"/>
  <c r="AC59" i="40"/>
  <c r="AD59" i="40"/>
  <c r="AE59" i="40"/>
  <c r="Z59" i="39" l="1"/>
  <c r="AA59" i="39"/>
  <c r="AB59" i="39"/>
  <c r="AC59" i="39"/>
  <c r="AD59" i="39"/>
  <c r="AE59" i="39"/>
  <c r="B59" i="39"/>
  <c r="C59" i="39"/>
  <c r="D59" i="39"/>
  <c r="E59" i="39"/>
  <c r="F59" i="39"/>
  <c r="G59" i="39"/>
  <c r="H59" i="39"/>
  <c r="I59" i="39"/>
  <c r="J59" i="39"/>
  <c r="K59" i="39"/>
  <c r="L59" i="39"/>
  <c r="M59" i="39"/>
  <c r="N59" i="39"/>
  <c r="O59" i="39"/>
  <c r="P59" i="39"/>
  <c r="Q59" i="39"/>
  <c r="Z59" i="37" l="1"/>
  <c r="AA59" i="37"/>
  <c r="AB59" i="37"/>
  <c r="AC59" i="37"/>
  <c r="AD59" i="37"/>
  <c r="AE59" i="37"/>
  <c r="Z59" i="36" l="1"/>
  <c r="AA59" i="36"/>
  <c r="AB59" i="36"/>
  <c r="AC59" i="36"/>
  <c r="AD59" i="36"/>
  <c r="AE59" i="36"/>
  <c r="Z59" i="33" l="1"/>
  <c r="AA59" i="33"/>
  <c r="AB59" i="33"/>
  <c r="AC59" i="33"/>
  <c r="AD59" i="33"/>
  <c r="AE59" i="33"/>
  <c r="B35" i="44" l="1"/>
  <c r="C35" i="44"/>
  <c r="D35" i="44"/>
  <c r="E35" i="44"/>
  <c r="F35" i="44"/>
  <c r="G35" i="44"/>
  <c r="H35" i="44"/>
  <c r="I35" i="44"/>
  <c r="J35" i="44"/>
  <c r="K35" i="44"/>
  <c r="L35" i="44"/>
  <c r="M35" i="44"/>
  <c r="N35" i="44"/>
  <c r="O35" i="44"/>
  <c r="P35" i="44"/>
  <c r="Q35" i="44"/>
  <c r="B36" i="44"/>
  <c r="C36" i="44"/>
  <c r="D36" i="44"/>
  <c r="E36" i="44"/>
  <c r="F36" i="44"/>
  <c r="G36" i="44"/>
  <c r="H36" i="44"/>
  <c r="I36" i="44"/>
  <c r="J36" i="44"/>
  <c r="K36" i="44"/>
  <c r="L36" i="44"/>
  <c r="M36" i="44"/>
  <c r="N36" i="44"/>
  <c r="O36" i="44"/>
  <c r="P36" i="44"/>
  <c r="Q36" i="44"/>
  <c r="B38" i="44"/>
  <c r="C38" i="44"/>
  <c r="D38" i="44"/>
  <c r="E38" i="44"/>
  <c r="F38" i="44"/>
  <c r="G38" i="44"/>
  <c r="H38" i="44"/>
  <c r="I38" i="44"/>
  <c r="J38" i="44"/>
  <c r="K38" i="44"/>
  <c r="L38" i="44"/>
  <c r="M38" i="44"/>
  <c r="N38" i="44"/>
  <c r="O38" i="44"/>
  <c r="P38" i="44"/>
  <c r="Q38" i="44"/>
  <c r="B40" i="44"/>
  <c r="C40" i="44"/>
  <c r="D40" i="44"/>
  <c r="E40" i="44"/>
  <c r="F40" i="44"/>
  <c r="G40" i="44"/>
  <c r="H40" i="44"/>
  <c r="I40" i="44"/>
  <c r="J40" i="44"/>
  <c r="K40" i="44"/>
  <c r="L40" i="44"/>
  <c r="M40" i="44"/>
  <c r="N40" i="44"/>
  <c r="O40" i="44"/>
  <c r="P40" i="44"/>
  <c r="Q40" i="44"/>
  <c r="B41" i="44"/>
  <c r="C41" i="44"/>
  <c r="D41" i="44"/>
  <c r="E41" i="44"/>
  <c r="F41" i="44"/>
  <c r="G41" i="44"/>
  <c r="H41" i="44"/>
  <c r="I41" i="44"/>
  <c r="J41" i="44"/>
  <c r="K41" i="44"/>
  <c r="L41" i="44"/>
  <c r="M41" i="44"/>
  <c r="N41" i="44"/>
  <c r="O41" i="44"/>
  <c r="P41" i="44"/>
  <c r="Q41" i="44"/>
  <c r="B44" i="44"/>
  <c r="C44" i="44"/>
  <c r="D44" i="44"/>
  <c r="E44" i="44"/>
  <c r="F44" i="44"/>
  <c r="G44" i="44"/>
  <c r="H44" i="44"/>
  <c r="I44" i="44"/>
  <c r="J44" i="44"/>
  <c r="K44" i="44"/>
  <c r="L44" i="44"/>
  <c r="M44" i="44"/>
  <c r="N44" i="44"/>
  <c r="O44" i="44"/>
  <c r="P44" i="44"/>
  <c r="Q44" i="44"/>
  <c r="B45" i="44"/>
  <c r="C45" i="44"/>
  <c r="D45" i="44"/>
  <c r="E45" i="44"/>
  <c r="F45" i="44"/>
  <c r="G45" i="44"/>
  <c r="H45" i="44"/>
  <c r="I45" i="44"/>
  <c r="J45" i="44"/>
  <c r="K45" i="44"/>
  <c r="L45" i="44"/>
  <c r="M45" i="44"/>
  <c r="N45" i="44"/>
  <c r="O45" i="44"/>
  <c r="P45" i="44"/>
  <c r="Q45" i="44"/>
  <c r="B46" i="44"/>
  <c r="C46" i="44"/>
  <c r="D46" i="44"/>
  <c r="E46" i="44"/>
  <c r="F46" i="44"/>
  <c r="G46" i="44"/>
  <c r="H46" i="44"/>
  <c r="I46" i="44"/>
  <c r="J46" i="44"/>
  <c r="K46" i="44"/>
  <c r="L46" i="44"/>
  <c r="M46" i="44"/>
  <c r="N46" i="44"/>
  <c r="O46" i="44"/>
  <c r="P46" i="44"/>
  <c r="Q46" i="44"/>
  <c r="B47" i="44"/>
  <c r="C47" i="44"/>
  <c r="D47" i="44"/>
  <c r="E47" i="44"/>
  <c r="F47" i="44"/>
  <c r="G47" i="44"/>
  <c r="H47" i="44"/>
  <c r="I47" i="44"/>
  <c r="J47" i="44"/>
  <c r="K47" i="44"/>
  <c r="L47" i="44"/>
  <c r="M47" i="44"/>
  <c r="N47" i="44"/>
  <c r="O47" i="44"/>
  <c r="P47" i="44"/>
  <c r="Q47" i="44"/>
  <c r="B48" i="44"/>
  <c r="C48" i="44"/>
  <c r="D48" i="44"/>
  <c r="E48" i="44"/>
  <c r="F48" i="44"/>
  <c r="G48" i="44"/>
  <c r="H48" i="44"/>
  <c r="I48" i="44"/>
  <c r="J48" i="44"/>
  <c r="K48" i="44"/>
  <c r="L48" i="44"/>
  <c r="M48" i="44"/>
  <c r="N48" i="44"/>
  <c r="O48" i="44"/>
  <c r="P48" i="44"/>
  <c r="Q48" i="44"/>
  <c r="B49" i="44"/>
  <c r="C49" i="44"/>
  <c r="D49" i="44"/>
  <c r="E49" i="44"/>
  <c r="F49" i="44"/>
  <c r="G49" i="44"/>
  <c r="H49" i="44"/>
  <c r="I49" i="44"/>
  <c r="J49" i="44"/>
  <c r="K49" i="44"/>
  <c r="L49" i="44"/>
  <c r="M49" i="44"/>
  <c r="N49" i="44"/>
  <c r="O49" i="44"/>
  <c r="P49" i="44"/>
  <c r="Q49" i="44"/>
  <c r="B50" i="44"/>
  <c r="C50" i="44"/>
  <c r="D50" i="44"/>
  <c r="E50" i="44"/>
  <c r="F50" i="44"/>
  <c r="G50" i="44"/>
  <c r="H50" i="44"/>
  <c r="I50" i="44"/>
  <c r="J50" i="44"/>
  <c r="K50" i="44"/>
  <c r="L50" i="44"/>
  <c r="M50" i="44"/>
  <c r="N50" i="44"/>
  <c r="O50" i="44"/>
  <c r="P50" i="44"/>
  <c r="Q50" i="44"/>
  <c r="B52" i="44"/>
  <c r="C52" i="44"/>
  <c r="D52" i="44"/>
  <c r="E52" i="44"/>
  <c r="F52" i="44"/>
  <c r="G52" i="44"/>
  <c r="H52" i="44"/>
  <c r="I52" i="44"/>
  <c r="J52" i="44"/>
  <c r="K52" i="44"/>
  <c r="L52" i="44"/>
  <c r="M52" i="44"/>
  <c r="N52" i="44"/>
  <c r="O52" i="44"/>
  <c r="P52" i="44"/>
  <c r="Q52" i="44"/>
  <c r="B53" i="44"/>
  <c r="C53" i="44"/>
  <c r="D53" i="44"/>
  <c r="E53" i="44"/>
  <c r="F53" i="44"/>
  <c r="G53" i="44"/>
  <c r="H53" i="44"/>
  <c r="I53" i="44"/>
  <c r="J53" i="44"/>
  <c r="K53" i="44"/>
  <c r="L53" i="44"/>
  <c r="M53" i="44"/>
  <c r="N53" i="44"/>
  <c r="O53" i="44"/>
  <c r="P53" i="44"/>
  <c r="Q53" i="44"/>
  <c r="B54" i="44"/>
  <c r="C54" i="44"/>
  <c r="D54" i="44"/>
  <c r="E54" i="44"/>
  <c r="F54" i="44"/>
  <c r="G54" i="44"/>
  <c r="H54" i="44"/>
  <c r="I54" i="44"/>
  <c r="J54" i="44"/>
  <c r="K54" i="44"/>
  <c r="L54" i="44"/>
  <c r="M54" i="44"/>
  <c r="N54" i="44"/>
  <c r="O54" i="44"/>
  <c r="P54" i="44"/>
  <c r="Q54" i="44"/>
  <c r="B55" i="44"/>
  <c r="C55" i="44"/>
  <c r="D55" i="44"/>
  <c r="E55" i="44"/>
  <c r="F55" i="44"/>
  <c r="G55" i="44"/>
  <c r="H55" i="44"/>
  <c r="I55" i="44"/>
  <c r="J55" i="44"/>
  <c r="K55" i="44"/>
  <c r="L55" i="44"/>
  <c r="M55" i="44"/>
  <c r="N55" i="44"/>
  <c r="O55" i="44"/>
  <c r="P55" i="44"/>
  <c r="Q55" i="44"/>
  <c r="B56" i="44"/>
  <c r="C56" i="44"/>
  <c r="D56" i="44"/>
  <c r="E56" i="44"/>
  <c r="F56" i="44"/>
  <c r="G56" i="44"/>
  <c r="H56" i="44"/>
  <c r="I56" i="44"/>
  <c r="J56" i="44"/>
  <c r="K56" i="44"/>
  <c r="L56" i="44"/>
  <c r="M56" i="44"/>
  <c r="N56" i="44"/>
  <c r="O56" i="44"/>
  <c r="P56" i="44"/>
  <c r="Q56" i="44"/>
  <c r="B57" i="44"/>
  <c r="C57" i="44"/>
  <c r="D57" i="44"/>
  <c r="E57" i="44"/>
  <c r="F57" i="44"/>
  <c r="G57" i="44"/>
  <c r="H57" i="44"/>
  <c r="I57" i="44"/>
  <c r="J57" i="44"/>
  <c r="K57" i="44"/>
  <c r="L57" i="44"/>
  <c r="M57" i="44"/>
  <c r="N57" i="44"/>
  <c r="O57" i="44"/>
  <c r="P57" i="44"/>
  <c r="Q57" i="44"/>
  <c r="B58" i="44"/>
  <c r="C58" i="44"/>
  <c r="D58" i="44"/>
  <c r="E58" i="44"/>
  <c r="F58" i="44"/>
  <c r="G58" i="44"/>
  <c r="H58" i="44"/>
  <c r="I58" i="44"/>
  <c r="J58" i="44"/>
  <c r="K58" i="44"/>
  <c r="L58" i="44"/>
  <c r="M58" i="44"/>
  <c r="N58" i="44"/>
  <c r="O58" i="44"/>
  <c r="P58" i="44"/>
  <c r="Q58" i="44"/>
  <c r="N3" i="44" l="1"/>
  <c r="O3" i="44"/>
  <c r="P3" i="44"/>
  <c r="Q3" i="44"/>
  <c r="R3" i="44"/>
  <c r="S3" i="44"/>
  <c r="T3" i="44"/>
  <c r="U3" i="44"/>
  <c r="V3" i="44"/>
  <c r="W3" i="44"/>
  <c r="N4" i="44"/>
  <c r="O4" i="44"/>
  <c r="P4" i="44"/>
  <c r="Q4" i="44"/>
  <c r="R4" i="44"/>
  <c r="S4" i="44"/>
  <c r="T4" i="44"/>
  <c r="U4" i="44"/>
  <c r="V4" i="44"/>
  <c r="W4" i="44"/>
  <c r="N5" i="44"/>
  <c r="O5" i="44"/>
  <c r="P5" i="44"/>
  <c r="Q5" i="44"/>
  <c r="R5" i="44"/>
  <c r="S5" i="44"/>
  <c r="T5" i="44"/>
  <c r="U5" i="44"/>
  <c r="V5" i="44"/>
  <c r="W5" i="44"/>
  <c r="N6" i="44"/>
  <c r="O6" i="44"/>
  <c r="P6" i="44"/>
  <c r="Q6" i="44"/>
  <c r="R6" i="44"/>
  <c r="S6" i="44"/>
  <c r="T6" i="44"/>
  <c r="U6" i="44"/>
  <c r="V6" i="44"/>
  <c r="W6" i="44"/>
  <c r="N7" i="44"/>
  <c r="O7" i="44"/>
  <c r="P7" i="44"/>
  <c r="Q7" i="44"/>
  <c r="R7" i="44"/>
  <c r="S7" i="44"/>
  <c r="T7" i="44"/>
  <c r="U7" i="44"/>
  <c r="V7" i="44"/>
  <c r="W7" i="44"/>
  <c r="N8" i="44"/>
  <c r="O8" i="44"/>
  <c r="P8" i="44"/>
  <c r="Q8" i="44"/>
  <c r="R8" i="44"/>
  <c r="S8" i="44"/>
  <c r="T8" i="44"/>
  <c r="U8" i="44"/>
  <c r="V8" i="44"/>
  <c r="W8" i="44"/>
  <c r="N9" i="44"/>
  <c r="O9" i="44"/>
  <c r="P9" i="44"/>
  <c r="Q9" i="44"/>
  <c r="R9" i="44"/>
  <c r="S9" i="44"/>
  <c r="T9" i="44"/>
  <c r="U9" i="44"/>
  <c r="V9" i="44"/>
  <c r="W9" i="44"/>
  <c r="N10" i="44"/>
  <c r="O10" i="44"/>
  <c r="P10" i="44"/>
  <c r="Q10" i="44"/>
  <c r="R10" i="44"/>
  <c r="S10" i="44"/>
  <c r="T10" i="44"/>
  <c r="U10" i="44"/>
  <c r="V10" i="44"/>
  <c r="W10" i="44"/>
  <c r="N11" i="44"/>
  <c r="O11" i="44"/>
  <c r="P11" i="44"/>
  <c r="Q11" i="44"/>
  <c r="R11" i="44"/>
  <c r="S11" i="44"/>
  <c r="T11" i="44"/>
  <c r="U11" i="44"/>
  <c r="V11" i="44"/>
  <c r="W11" i="44"/>
  <c r="N12" i="44"/>
  <c r="O12" i="44"/>
  <c r="P12" i="44"/>
  <c r="Q12" i="44"/>
  <c r="R12" i="44"/>
  <c r="S12" i="44"/>
  <c r="T12" i="44"/>
  <c r="U12" i="44"/>
  <c r="V12" i="44"/>
  <c r="W12" i="44"/>
  <c r="N13" i="44"/>
  <c r="O13" i="44"/>
  <c r="P13" i="44"/>
  <c r="Q13" i="44"/>
  <c r="R13" i="44"/>
  <c r="S13" i="44"/>
  <c r="T13" i="44"/>
  <c r="U13" i="44"/>
  <c r="V13" i="44"/>
  <c r="W13" i="44"/>
  <c r="N14" i="44"/>
  <c r="O14" i="44"/>
  <c r="P14" i="44"/>
  <c r="Q14" i="44"/>
  <c r="R14" i="44"/>
  <c r="S14" i="44"/>
  <c r="T14" i="44"/>
  <c r="U14" i="44"/>
  <c r="V14" i="44"/>
  <c r="W14" i="44"/>
  <c r="N15" i="44"/>
  <c r="O15" i="44"/>
  <c r="P15" i="44"/>
  <c r="Q15" i="44"/>
  <c r="R15" i="44"/>
  <c r="S15" i="44"/>
  <c r="T15" i="44"/>
  <c r="U15" i="44"/>
  <c r="V15" i="44"/>
  <c r="W15" i="44"/>
  <c r="N16" i="44"/>
  <c r="O16" i="44"/>
  <c r="P16" i="44"/>
  <c r="Q16" i="44"/>
  <c r="R16" i="44"/>
  <c r="S16" i="44"/>
  <c r="T16" i="44"/>
  <c r="U16" i="44"/>
  <c r="V16" i="44"/>
  <c r="W16" i="44"/>
  <c r="N17" i="44"/>
  <c r="O17" i="44"/>
  <c r="P17" i="44"/>
  <c r="Q17" i="44"/>
  <c r="R17" i="44"/>
  <c r="S17" i="44"/>
  <c r="T17" i="44"/>
  <c r="U17" i="44"/>
  <c r="V17" i="44"/>
  <c r="W17" i="44"/>
  <c r="N18" i="44"/>
  <c r="O18" i="44"/>
  <c r="P18" i="44"/>
  <c r="Q18" i="44"/>
  <c r="R18" i="44"/>
  <c r="S18" i="44"/>
  <c r="T18" i="44"/>
  <c r="U18" i="44"/>
  <c r="V18" i="44"/>
  <c r="W18" i="44"/>
  <c r="N19" i="44"/>
  <c r="O19" i="44"/>
  <c r="P19" i="44"/>
  <c r="Q19" i="44"/>
  <c r="R19" i="44"/>
  <c r="S19" i="44"/>
  <c r="T19" i="44"/>
  <c r="U19" i="44"/>
  <c r="V19" i="44"/>
  <c r="W19" i="44"/>
  <c r="N20" i="44"/>
  <c r="O20" i="44"/>
  <c r="P20" i="44"/>
  <c r="Q20" i="44"/>
  <c r="R20" i="44"/>
  <c r="S20" i="44"/>
  <c r="T20" i="44"/>
  <c r="U20" i="44"/>
  <c r="V20" i="44"/>
  <c r="W20" i="44"/>
  <c r="N21" i="44"/>
  <c r="O21" i="44"/>
  <c r="P21" i="44"/>
  <c r="Q21" i="44"/>
  <c r="R21" i="44"/>
  <c r="S21" i="44"/>
  <c r="T21" i="44"/>
  <c r="U21" i="44"/>
  <c r="V21" i="44"/>
  <c r="W21" i="44"/>
  <c r="N22" i="44"/>
  <c r="O22" i="44"/>
  <c r="P22" i="44"/>
  <c r="Q22" i="44"/>
  <c r="R22" i="44"/>
  <c r="S22" i="44"/>
  <c r="T22" i="44"/>
  <c r="U22" i="44"/>
  <c r="V22" i="44"/>
  <c r="W22" i="44"/>
  <c r="N23" i="44"/>
  <c r="O23" i="44"/>
  <c r="P23" i="44"/>
  <c r="Q23" i="44"/>
  <c r="R23" i="44"/>
  <c r="S23" i="44"/>
  <c r="T23" i="44"/>
  <c r="U23" i="44"/>
  <c r="V23" i="44"/>
  <c r="W23" i="44"/>
  <c r="N24" i="44"/>
  <c r="O24" i="44"/>
  <c r="P24" i="44"/>
  <c r="Q24" i="44"/>
  <c r="R24" i="44"/>
  <c r="S24" i="44"/>
  <c r="T24" i="44"/>
  <c r="U24" i="44"/>
  <c r="V24" i="44"/>
  <c r="W24" i="44"/>
  <c r="B37" i="44"/>
  <c r="C37" i="44"/>
  <c r="D37" i="44"/>
  <c r="E37" i="44"/>
  <c r="F37" i="44"/>
  <c r="G37" i="44"/>
  <c r="H37" i="44"/>
  <c r="I37" i="44"/>
  <c r="J37" i="44"/>
  <c r="K37" i="44"/>
  <c r="L37" i="44"/>
  <c r="M37" i="44"/>
  <c r="N37" i="44"/>
  <c r="O37" i="44"/>
  <c r="P37" i="44"/>
  <c r="Q37" i="44"/>
  <c r="B39" i="44"/>
  <c r="C39" i="44"/>
  <c r="D39" i="44"/>
  <c r="E39" i="44"/>
  <c r="F39" i="44"/>
  <c r="G39" i="44"/>
  <c r="H39" i="44"/>
  <c r="I39" i="44"/>
  <c r="J39" i="44"/>
  <c r="K39" i="44"/>
  <c r="L39" i="44"/>
  <c r="M39" i="44"/>
  <c r="N39" i="44"/>
  <c r="O39" i="44"/>
  <c r="P39" i="44"/>
  <c r="Q39" i="44"/>
  <c r="B42" i="44"/>
  <c r="C42" i="44"/>
  <c r="D42" i="44"/>
  <c r="E42" i="44"/>
  <c r="F42" i="44"/>
  <c r="G42" i="44"/>
  <c r="H42" i="44"/>
  <c r="I42" i="44"/>
  <c r="J42" i="44"/>
  <c r="K42" i="44"/>
  <c r="L42" i="44"/>
  <c r="M42" i="44"/>
  <c r="N42" i="44"/>
  <c r="O42" i="44"/>
  <c r="P42" i="44"/>
  <c r="Q42" i="44"/>
  <c r="B43" i="44"/>
  <c r="C43" i="44"/>
  <c r="D43" i="44"/>
  <c r="E43" i="44"/>
  <c r="F43" i="44"/>
  <c r="G43" i="44"/>
  <c r="H43" i="44"/>
  <c r="I43" i="44"/>
  <c r="J43" i="44"/>
  <c r="K43" i="44"/>
  <c r="L43" i="44"/>
  <c r="M43" i="44"/>
  <c r="N43" i="44"/>
  <c r="O43" i="44"/>
  <c r="P43" i="44"/>
  <c r="Q43" i="44"/>
  <c r="B51" i="44"/>
  <c r="C51" i="44"/>
  <c r="D51" i="44"/>
  <c r="E51" i="44"/>
  <c r="F51" i="44"/>
  <c r="G51" i="44"/>
  <c r="H51" i="44"/>
  <c r="I51" i="44"/>
  <c r="J51" i="44"/>
  <c r="K51" i="44"/>
  <c r="L51" i="44"/>
  <c r="M51" i="44"/>
  <c r="N51" i="44"/>
  <c r="O51" i="44"/>
  <c r="P51" i="44"/>
  <c r="Q51" i="44"/>
  <c r="T35" i="44"/>
  <c r="U35" i="44"/>
  <c r="V35" i="44"/>
  <c r="W35" i="44"/>
  <c r="X35" i="44"/>
  <c r="Y35" i="44"/>
  <c r="Z35" i="44"/>
  <c r="AA35" i="44"/>
  <c r="AB35" i="44"/>
  <c r="AC35" i="44"/>
  <c r="AD35" i="44"/>
  <c r="AE35" i="44"/>
  <c r="T36" i="44"/>
  <c r="U36" i="44"/>
  <c r="V36" i="44"/>
  <c r="W36" i="44"/>
  <c r="X36" i="44"/>
  <c r="Y36" i="44"/>
  <c r="Z36" i="44"/>
  <c r="AA36" i="44"/>
  <c r="AB36" i="44"/>
  <c r="AC36" i="44"/>
  <c r="AD36" i="44"/>
  <c r="AE36" i="44"/>
  <c r="T37" i="44"/>
  <c r="U37" i="44"/>
  <c r="V37" i="44"/>
  <c r="W37" i="44"/>
  <c r="X37" i="44"/>
  <c r="Y37" i="44"/>
  <c r="Z37" i="44"/>
  <c r="AA37" i="44"/>
  <c r="AB37" i="44"/>
  <c r="AC37" i="44"/>
  <c r="AD37" i="44"/>
  <c r="AE37" i="44"/>
  <c r="T38" i="44"/>
  <c r="U38" i="44"/>
  <c r="V38" i="44"/>
  <c r="W38" i="44"/>
  <c r="X38" i="44"/>
  <c r="Y38" i="44"/>
  <c r="Z38" i="44"/>
  <c r="AA38" i="44"/>
  <c r="AB38" i="44"/>
  <c r="AC38" i="44"/>
  <c r="AD38" i="44"/>
  <c r="AE38" i="44"/>
  <c r="T39" i="44"/>
  <c r="U39" i="44"/>
  <c r="V39" i="44"/>
  <c r="W39" i="44"/>
  <c r="X39" i="44"/>
  <c r="Y39" i="44"/>
  <c r="Z39" i="44"/>
  <c r="AA39" i="44"/>
  <c r="AB39" i="44"/>
  <c r="AC39" i="44"/>
  <c r="AD39" i="44"/>
  <c r="AE39" i="44"/>
  <c r="T40" i="44"/>
  <c r="U40" i="44"/>
  <c r="V40" i="44"/>
  <c r="W40" i="44"/>
  <c r="X40" i="44"/>
  <c r="Y40" i="44"/>
  <c r="Z40" i="44"/>
  <c r="AA40" i="44"/>
  <c r="AB40" i="44"/>
  <c r="AC40" i="44"/>
  <c r="AD40" i="44"/>
  <c r="AE40" i="44"/>
  <c r="T41" i="44"/>
  <c r="U41" i="44"/>
  <c r="V41" i="44"/>
  <c r="W41" i="44"/>
  <c r="X41" i="44"/>
  <c r="Y41" i="44"/>
  <c r="Z41" i="44"/>
  <c r="AA41" i="44"/>
  <c r="AB41" i="44"/>
  <c r="AC41" i="44"/>
  <c r="AD41" i="44"/>
  <c r="AE41" i="44"/>
  <c r="T42" i="44"/>
  <c r="U42" i="44"/>
  <c r="V42" i="44"/>
  <c r="W42" i="44"/>
  <c r="X42" i="44"/>
  <c r="Y42" i="44"/>
  <c r="Z42" i="44"/>
  <c r="AA42" i="44"/>
  <c r="AB42" i="44"/>
  <c r="AC42" i="44"/>
  <c r="AD42" i="44"/>
  <c r="AE42" i="44"/>
  <c r="T43" i="44"/>
  <c r="U43" i="44"/>
  <c r="V43" i="44"/>
  <c r="W43" i="44"/>
  <c r="X43" i="44"/>
  <c r="Y43" i="44"/>
  <c r="Z43" i="44"/>
  <c r="AA43" i="44"/>
  <c r="AB43" i="44"/>
  <c r="AC43" i="44"/>
  <c r="AD43" i="44"/>
  <c r="AE43" i="44"/>
  <c r="T44" i="44"/>
  <c r="U44" i="44"/>
  <c r="V44" i="44"/>
  <c r="W44" i="44"/>
  <c r="X44" i="44"/>
  <c r="Y44" i="44"/>
  <c r="Z44" i="44"/>
  <c r="AA44" i="44"/>
  <c r="AB44" i="44"/>
  <c r="AC44" i="44"/>
  <c r="AD44" i="44"/>
  <c r="AE44" i="44"/>
  <c r="T45" i="44"/>
  <c r="U45" i="44"/>
  <c r="V45" i="44"/>
  <c r="W45" i="44"/>
  <c r="X45" i="44"/>
  <c r="Y45" i="44"/>
  <c r="Z45" i="44"/>
  <c r="AA45" i="44"/>
  <c r="AB45" i="44"/>
  <c r="AC45" i="44"/>
  <c r="AD45" i="44"/>
  <c r="AE45" i="44"/>
  <c r="T46" i="44"/>
  <c r="U46" i="44"/>
  <c r="V46" i="44"/>
  <c r="W46" i="44"/>
  <c r="X46" i="44"/>
  <c r="Y46" i="44"/>
  <c r="Z46" i="44"/>
  <c r="AA46" i="44"/>
  <c r="AB46" i="44"/>
  <c r="AC46" i="44"/>
  <c r="AD46" i="44"/>
  <c r="AE46" i="44"/>
  <c r="T47" i="44"/>
  <c r="U47" i="44"/>
  <c r="V47" i="44"/>
  <c r="W47" i="44"/>
  <c r="X47" i="44"/>
  <c r="Y47" i="44"/>
  <c r="Z47" i="44"/>
  <c r="AA47" i="44"/>
  <c r="AB47" i="44"/>
  <c r="AC47" i="44"/>
  <c r="AD47" i="44"/>
  <c r="AE47" i="44"/>
  <c r="T48" i="44"/>
  <c r="U48" i="44"/>
  <c r="V48" i="44"/>
  <c r="W48" i="44"/>
  <c r="X48" i="44"/>
  <c r="Y48" i="44"/>
  <c r="Z48" i="44"/>
  <c r="AA48" i="44"/>
  <c r="AB48" i="44"/>
  <c r="AC48" i="44"/>
  <c r="AD48" i="44"/>
  <c r="AE48" i="44"/>
  <c r="T49" i="44"/>
  <c r="U49" i="44"/>
  <c r="V49" i="44"/>
  <c r="W49" i="44"/>
  <c r="X49" i="44"/>
  <c r="Y49" i="44"/>
  <c r="Z49" i="44"/>
  <c r="AA49" i="44"/>
  <c r="AB49" i="44"/>
  <c r="AC49" i="44"/>
  <c r="AD49" i="44"/>
  <c r="AE49" i="44"/>
  <c r="T50" i="44"/>
  <c r="U50" i="44"/>
  <c r="V50" i="44"/>
  <c r="W50" i="44"/>
  <c r="X50" i="44"/>
  <c r="Y50" i="44"/>
  <c r="Z50" i="44"/>
  <c r="AA50" i="44"/>
  <c r="AB50" i="44"/>
  <c r="AC50" i="44"/>
  <c r="AD50" i="44"/>
  <c r="AE50" i="44"/>
  <c r="T51" i="44"/>
  <c r="U51" i="44"/>
  <c r="V51" i="44"/>
  <c r="W51" i="44"/>
  <c r="X51" i="44"/>
  <c r="Y51" i="44"/>
  <c r="Z51" i="44"/>
  <c r="AA51" i="44"/>
  <c r="AB51" i="44"/>
  <c r="AC51" i="44"/>
  <c r="AD51" i="44"/>
  <c r="AE51" i="44"/>
  <c r="T52" i="44"/>
  <c r="U52" i="44"/>
  <c r="V52" i="44"/>
  <c r="W52" i="44"/>
  <c r="X52" i="44"/>
  <c r="Y52" i="44"/>
  <c r="Z52" i="44"/>
  <c r="AA52" i="44"/>
  <c r="AB52" i="44"/>
  <c r="AC52" i="44"/>
  <c r="AD52" i="44"/>
  <c r="AE52" i="44"/>
  <c r="T53" i="44"/>
  <c r="U53" i="44"/>
  <c r="V53" i="44"/>
  <c r="W53" i="44"/>
  <c r="X53" i="44"/>
  <c r="Y53" i="44"/>
  <c r="Z53" i="44"/>
  <c r="AA53" i="44"/>
  <c r="AB53" i="44"/>
  <c r="AC53" i="44"/>
  <c r="AD53" i="44"/>
  <c r="AE53" i="44"/>
  <c r="T54" i="44"/>
  <c r="U54" i="44"/>
  <c r="V54" i="44"/>
  <c r="W54" i="44"/>
  <c r="X54" i="44"/>
  <c r="Y54" i="44"/>
  <c r="Z54" i="44"/>
  <c r="AA54" i="44"/>
  <c r="AB54" i="44"/>
  <c r="AC54" i="44"/>
  <c r="AD54" i="44"/>
  <c r="AE54" i="44"/>
  <c r="T55" i="44"/>
  <c r="U55" i="44"/>
  <c r="V55" i="44"/>
  <c r="W55" i="44"/>
  <c r="X55" i="44"/>
  <c r="Y55" i="44"/>
  <c r="Z55" i="44"/>
  <c r="AA55" i="44"/>
  <c r="AB55" i="44"/>
  <c r="AC55" i="44"/>
  <c r="AD55" i="44"/>
  <c r="AE55" i="44"/>
  <c r="T56" i="44"/>
  <c r="U56" i="44"/>
  <c r="V56" i="44"/>
  <c r="W56" i="44"/>
  <c r="X56" i="44"/>
  <c r="Y56" i="44"/>
  <c r="Z56" i="44"/>
  <c r="AA56" i="44"/>
  <c r="AB56" i="44"/>
  <c r="AC56" i="44"/>
  <c r="AD56" i="44"/>
  <c r="AE56" i="44"/>
  <c r="T57" i="44"/>
  <c r="U57" i="44"/>
  <c r="V57" i="44"/>
  <c r="W57" i="44"/>
  <c r="X57" i="44"/>
  <c r="Y57" i="44"/>
  <c r="Z57" i="44"/>
  <c r="AA57" i="44"/>
  <c r="AB57" i="44"/>
  <c r="AC57" i="44"/>
  <c r="AD57" i="44"/>
  <c r="AE57" i="44"/>
  <c r="T58" i="44"/>
  <c r="U58" i="44"/>
  <c r="V58" i="44"/>
  <c r="W58" i="44"/>
  <c r="X58" i="44"/>
  <c r="Y58" i="44"/>
  <c r="Z58" i="44"/>
  <c r="AA58" i="44"/>
  <c r="AB58" i="44"/>
  <c r="AC58" i="44"/>
  <c r="AD58" i="44"/>
  <c r="AE58" i="44"/>
  <c r="B59" i="35" l="1"/>
  <c r="C59" i="35"/>
  <c r="D59" i="35"/>
  <c r="E59" i="35"/>
  <c r="F59" i="35"/>
  <c r="G59" i="35"/>
  <c r="H59" i="35"/>
  <c r="I59" i="35"/>
  <c r="J59" i="35"/>
  <c r="K59" i="35"/>
  <c r="L59" i="35"/>
  <c r="M59" i="35"/>
  <c r="N59" i="35"/>
  <c r="O59" i="35"/>
  <c r="P59" i="35"/>
  <c r="Q59" i="35"/>
  <c r="B59" i="33" l="1"/>
  <c r="C59" i="33"/>
  <c r="D59" i="33"/>
  <c r="E59" i="33"/>
  <c r="F59" i="33"/>
  <c r="G59" i="33"/>
  <c r="H59" i="33"/>
  <c r="I59" i="33"/>
  <c r="J59" i="33"/>
  <c r="K59" i="33"/>
  <c r="L59" i="33"/>
  <c r="M59" i="33"/>
  <c r="N59" i="33"/>
  <c r="O59" i="33"/>
  <c r="P59" i="33"/>
  <c r="Q59" i="33"/>
  <c r="G19" i="30" l="1"/>
  <c r="G3" i="30"/>
  <c r="G16" i="30"/>
  <c r="G20" i="30"/>
  <c r="G18" i="30"/>
  <c r="G13" i="30"/>
  <c r="G10" i="30"/>
  <c r="G4" i="30"/>
  <c r="G5" i="30"/>
  <c r="G6" i="30"/>
  <c r="G7" i="30"/>
  <c r="G11" i="30"/>
  <c r="G21" i="30"/>
  <c r="G14" i="30"/>
  <c r="G9" i="30"/>
  <c r="G12" i="30"/>
  <c r="G8" i="30"/>
  <c r="G15" i="30"/>
  <c r="G17" i="30"/>
  <c r="F14" i="30"/>
  <c r="F9" i="30"/>
  <c r="F12" i="30"/>
  <c r="F8" i="30"/>
  <c r="F15" i="30"/>
  <c r="F17" i="30"/>
  <c r="F21" i="30"/>
  <c r="F11" i="30"/>
  <c r="F10" i="30"/>
  <c r="F4" i="30"/>
  <c r="F5" i="30"/>
  <c r="F6" i="30"/>
  <c r="F7" i="30"/>
  <c r="F13" i="30"/>
  <c r="F18" i="30"/>
  <c r="F20" i="30"/>
  <c r="F16" i="30"/>
  <c r="F3" i="30"/>
  <c r="F19" i="30"/>
  <c r="E19" i="30"/>
  <c r="E3" i="30"/>
  <c r="E16" i="30"/>
  <c r="E20" i="30"/>
  <c r="E18" i="30"/>
  <c r="E13" i="30"/>
  <c r="E10" i="30"/>
  <c r="E4" i="30"/>
  <c r="E5" i="30"/>
  <c r="E6" i="30"/>
  <c r="E7" i="30"/>
  <c r="E11" i="30"/>
  <c r="E21" i="30"/>
  <c r="E14" i="30"/>
  <c r="E9" i="30"/>
  <c r="E12" i="30"/>
  <c r="E8" i="30"/>
  <c r="E15" i="30"/>
  <c r="E17" i="30"/>
  <c r="D14" i="30"/>
  <c r="D9" i="30"/>
  <c r="D12" i="30"/>
  <c r="D8" i="30"/>
  <c r="D15" i="30"/>
  <c r="D17" i="30"/>
  <c r="D21" i="30"/>
  <c r="D11" i="30"/>
  <c r="D10" i="30"/>
  <c r="D4" i="30"/>
  <c r="D5" i="30"/>
  <c r="D6" i="30"/>
  <c r="D7" i="30"/>
  <c r="D13" i="30"/>
  <c r="D18" i="30"/>
  <c r="D20" i="30"/>
  <c r="D16" i="30"/>
  <c r="D3" i="30"/>
  <c r="D19" i="30"/>
  <c r="C19" i="30"/>
  <c r="C3" i="30"/>
  <c r="C16" i="30"/>
  <c r="C20" i="30"/>
  <c r="C18" i="30"/>
  <c r="C13" i="30"/>
  <c r="C10" i="30"/>
  <c r="C4" i="30"/>
  <c r="C5" i="30"/>
  <c r="C6" i="30"/>
  <c r="C7" i="30"/>
  <c r="C11" i="30"/>
  <c r="C21" i="30"/>
  <c r="C14" i="30"/>
  <c r="C9" i="30"/>
  <c r="C12" i="30"/>
  <c r="C8" i="30"/>
  <c r="C15" i="30"/>
  <c r="C17" i="30"/>
  <c r="B17" i="30"/>
  <c r="B6" i="30"/>
  <c r="B16" i="30"/>
  <c r="B11" i="30"/>
  <c r="B21" i="30"/>
  <c r="B14" i="30"/>
  <c r="B9" i="30"/>
  <c r="B12" i="30"/>
  <c r="B8" i="30"/>
  <c r="B15" i="30"/>
  <c r="B7" i="30"/>
  <c r="B18" i="30"/>
  <c r="B13" i="30"/>
  <c r="B10" i="30"/>
  <c r="B4" i="30"/>
  <c r="B5" i="30"/>
  <c r="B20" i="30"/>
  <c r="B3" i="30"/>
  <c r="B19" i="30"/>
  <c r="G22" i="30" l="1"/>
  <c r="F22" i="30"/>
  <c r="E22" i="30"/>
  <c r="D22" i="30"/>
  <c r="C22" i="30"/>
  <c r="B22" i="30"/>
  <c r="AE59" i="45"/>
  <c r="AD59" i="45"/>
  <c r="AC59" i="45"/>
  <c r="AB59" i="45"/>
  <c r="AA59" i="45"/>
  <c r="Z59" i="45"/>
  <c r="Y59" i="45"/>
  <c r="X59" i="45"/>
  <c r="W59" i="45"/>
  <c r="V59" i="45"/>
  <c r="U59" i="45"/>
  <c r="T59" i="45"/>
  <c r="Q59" i="45"/>
  <c r="P59" i="45"/>
  <c r="O59" i="45"/>
  <c r="N59" i="45"/>
  <c r="M59" i="45"/>
  <c r="L59" i="45"/>
  <c r="K59" i="45"/>
  <c r="J59" i="45"/>
  <c r="I59" i="45"/>
  <c r="H59" i="45"/>
  <c r="G59" i="45"/>
  <c r="F59" i="45"/>
  <c r="E59" i="45"/>
  <c r="D59" i="45"/>
  <c r="C59" i="45"/>
  <c r="B59" i="45"/>
  <c r="W25" i="45"/>
  <c r="V25" i="45"/>
  <c r="U25" i="45"/>
  <c r="T25" i="45"/>
  <c r="S25" i="45"/>
  <c r="R25" i="45"/>
  <c r="Q25" i="45"/>
  <c r="P25" i="45"/>
  <c r="O25" i="45"/>
  <c r="N25" i="45"/>
  <c r="K25" i="45"/>
  <c r="J25" i="45"/>
  <c r="I25" i="45"/>
  <c r="H25" i="45"/>
  <c r="G25" i="45"/>
  <c r="F25" i="45"/>
  <c r="E25" i="45"/>
  <c r="D25" i="45"/>
  <c r="C25" i="45"/>
  <c r="B25" i="45"/>
  <c r="F20" i="32"/>
  <c r="F13" i="32"/>
  <c r="F21" i="32"/>
  <c r="F8" i="32"/>
  <c r="C3" i="44"/>
  <c r="D3" i="44"/>
  <c r="E3" i="44"/>
  <c r="F3" i="44"/>
  <c r="G3" i="44"/>
  <c r="H3" i="44"/>
  <c r="I3" i="44"/>
  <c r="J3" i="44"/>
  <c r="K3" i="44"/>
  <c r="C4" i="44"/>
  <c r="D4" i="44"/>
  <c r="E4" i="44"/>
  <c r="F4" i="44"/>
  <c r="G4" i="44"/>
  <c r="H4" i="44"/>
  <c r="I4" i="44"/>
  <c r="J4" i="44"/>
  <c r="K4" i="44"/>
  <c r="C5" i="44"/>
  <c r="D5" i="44"/>
  <c r="E5" i="44"/>
  <c r="F5" i="44"/>
  <c r="G5" i="44"/>
  <c r="H5" i="44"/>
  <c r="I5" i="44"/>
  <c r="J5" i="44"/>
  <c r="K5" i="44"/>
  <c r="C6" i="44"/>
  <c r="D6" i="44"/>
  <c r="E6" i="44"/>
  <c r="F6" i="44"/>
  <c r="G6" i="44"/>
  <c r="H6" i="44"/>
  <c r="I6" i="44"/>
  <c r="J6" i="44"/>
  <c r="K6" i="44"/>
  <c r="C7" i="44"/>
  <c r="D7" i="44"/>
  <c r="E7" i="44"/>
  <c r="F7" i="44"/>
  <c r="G7" i="44"/>
  <c r="H7" i="44"/>
  <c r="I7" i="44"/>
  <c r="J7" i="44"/>
  <c r="K7" i="44"/>
  <c r="C8" i="44"/>
  <c r="D8" i="44"/>
  <c r="E8" i="44"/>
  <c r="F8" i="44"/>
  <c r="G8" i="44"/>
  <c r="H8" i="44"/>
  <c r="I8" i="44"/>
  <c r="J8" i="44"/>
  <c r="K8" i="44"/>
  <c r="C9" i="44"/>
  <c r="D9" i="44"/>
  <c r="E9" i="44"/>
  <c r="F9" i="44"/>
  <c r="G9" i="44"/>
  <c r="H9" i="44"/>
  <c r="I9" i="44"/>
  <c r="J9" i="44"/>
  <c r="K9" i="44"/>
  <c r="C10" i="44"/>
  <c r="D10" i="44"/>
  <c r="E10" i="44"/>
  <c r="F10" i="44"/>
  <c r="G10" i="44"/>
  <c r="H10" i="44"/>
  <c r="I10" i="44"/>
  <c r="J10" i="44"/>
  <c r="K10" i="44"/>
  <c r="C11" i="44"/>
  <c r="D11" i="44"/>
  <c r="E11" i="44"/>
  <c r="F11" i="44"/>
  <c r="G11" i="44"/>
  <c r="H11" i="44"/>
  <c r="I11" i="44"/>
  <c r="J11" i="44"/>
  <c r="K11" i="44"/>
  <c r="C12" i="44"/>
  <c r="D12" i="44"/>
  <c r="E12" i="44"/>
  <c r="F12" i="44"/>
  <c r="G12" i="44"/>
  <c r="H12" i="44"/>
  <c r="I12" i="44"/>
  <c r="J12" i="44"/>
  <c r="K12" i="44"/>
  <c r="C13" i="44"/>
  <c r="D13" i="44"/>
  <c r="E13" i="44"/>
  <c r="F13" i="44"/>
  <c r="G13" i="44"/>
  <c r="H13" i="44"/>
  <c r="I13" i="44"/>
  <c r="J13" i="44"/>
  <c r="K13" i="44"/>
  <c r="C14" i="44"/>
  <c r="D14" i="44"/>
  <c r="E14" i="44"/>
  <c r="F14" i="44"/>
  <c r="G14" i="44"/>
  <c r="H14" i="44"/>
  <c r="I14" i="44"/>
  <c r="J14" i="44"/>
  <c r="K14" i="44"/>
  <c r="C15" i="44"/>
  <c r="D15" i="44"/>
  <c r="E15" i="44"/>
  <c r="F15" i="44"/>
  <c r="G15" i="44"/>
  <c r="H15" i="44"/>
  <c r="I15" i="44"/>
  <c r="J15" i="44"/>
  <c r="K15" i="44"/>
  <c r="C16" i="44"/>
  <c r="D16" i="44"/>
  <c r="E16" i="44"/>
  <c r="F16" i="44"/>
  <c r="G16" i="44"/>
  <c r="H16" i="44"/>
  <c r="I16" i="44"/>
  <c r="J16" i="44"/>
  <c r="K16" i="44"/>
  <c r="C17" i="44"/>
  <c r="D17" i="44"/>
  <c r="E17" i="44"/>
  <c r="F17" i="44"/>
  <c r="G17" i="44"/>
  <c r="H17" i="44"/>
  <c r="I17" i="44"/>
  <c r="J17" i="44"/>
  <c r="K17" i="44"/>
  <c r="C18" i="44"/>
  <c r="D18" i="44"/>
  <c r="E18" i="44"/>
  <c r="F18" i="44"/>
  <c r="G18" i="44"/>
  <c r="H18" i="44"/>
  <c r="I18" i="44"/>
  <c r="J18" i="44"/>
  <c r="K18" i="44"/>
  <c r="C19" i="44"/>
  <c r="D19" i="44"/>
  <c r="E19" i="44"/>
  <c r="F19" i="44"/>
  <c r="G19" i="44"/>
  <c r="H19" i="44"/>
  <c r="I19" i="44"/>
  <c r="J19" i="44"/>
  <c r="K19" i="44"/>
  <c r="C20" i="44"/>
  <c r="D20" i="44"/>
  <c r="E20" i="44"/>
  <c r="F20" i="44"/>
  <c r="G20" i="44"/>
  <c r="H20" i="44"/>
  <c r="I20" i="44"/>
  <c r="J20" i="44"/>
  <c r="K20" i="44"/>
  <c r="C21" i="44"/>
  <c r="D21" i="44"/>
  <c r="E21" i="44"/>
  <c r="F21" i="44"/>
  <c r="G21" i="44"/>
  <c r="H21" i="44"/>
  <c r="I21" i="44"/>
  <c r="J21" i="44"/>
  <c r="K21" i="44"/>
  <c r="C22" i="44"/>
  <c r="D22" i="44"/>
  <c r="E22" i="44"/>
  <c r="F22" i="44"/>
  <c r="G22" i="44"/>
  <c r="H22" i="44"/>
  <c r="I22" i="44"/>
  <c r="J22" i="44"/>
  <c r="K22" i="44"/>
  <c r="C23" i="44"/>
  <c r="D23" i="44"/>
  <c r="E23" i="44"/>
  <c r="F23" i="44"/>
  <c r="G23" i="44"/>
  <c r="H23" i="44"/>
  <c r="I23" i="44"/>
  <c r="J23" i="44"/>
  <c r="K23" i="44"/>
  <c r="C24" i="44"/>
  <c r="D24" i="44"/>
  <c r="E24" i="44"/>
  <c r="F24" i="44"/>
  <c r="G24" i="44"/>
  <c r="H24" i="44"/>
  <c r="I24" i="44"/>
  <c r="J24" i="44"/>
  <c r="K24" i="44"/>
  <c r="B4" i="44"/>
  <c r="B5" i="44"/>
  <c r="B6" i="44"/>
  <c r="B7" i="44"/>
  <c r="B8" i="44"/>
  <c r="B9" i="44"/>
  <c r="B10" i="44"/>
  <c r="B11" i="44"/>
  <c r="B12" i="44"/>
  <c r="B13" i="44"/>
  <c r="B14" i="44"/>
  <c r="B15" i="44"/>
  <c r="B16" i="44"/>
  <c r="B17" i="44"/>
  <c r="B18" i="44"/>
  <c r="B19" i="44"/>
  <c r="B20" i="44"/>
  <c r="B21" i="44"/>
  <c r="B22" i="44"/>
  <c r="B23" i="44"/>
  <c r="B24" i="44"/>
  <c r="B3" i="44"/>
  <c r="Y59" i="43"/>
  <c r="X59" i="43"/>
  <c r="W59" i="43"/>
  <c r="V59" i="43"/>
  <c r="U59" i="43"/>
  <c r="T59" i="43"/>
  <c r="Q59" i="43"/>
  <c r="P59" i="43"/>
  <c r="O59" i="43"/>
  <c r="N59" i="43"/>
  <c r="M59" i="43"/>
  <c r="L59" i="43"/>
  <c r="K59" i="43"/>
  <c r="J59" i="43"/>
  <c r="I59" i="43"/>
  <c r="H59" i="43"/>
  <c r="G59" i="43"/>
  <c r="F59" i="43"/>
  <c r="E59" i="43"/>
  <c r="D59" i="43"/>
  <c r="C59" i="43"/>
  <c r="B59" i="43"/>
  <c r="W25" i="43"/>
  <c r="V25" i="43"/>
  <c r="U25" i="43"/>
  <c r="T25" i="43"/>
  <c r="S25" i="43"/>
  <c r="R25" i="43"/>
  <c r="Q25" i="43"/>
  <c r="P25" i="43"/>
  <c r="O25" i="43"/>
  <c r="N25" i="43"/>
  <c r="K25" i="43"/>
  <c r="J25" i="43"/>
  <c r="I25" i="43"/>
  <c r="H25" i="43"/>
  <c r="G25" i="43"/>
  <c r="F25" i="43"/>
  <c r="E25" i="43"/>
  <c r="D25" i="43"/>
  <c r="C25" i="43"/>
  <c r="B25" i="43"/>
  <c r="W59" i="42"/>
  <c r="V59" i="42"/>
  <c r="U59" i="42"/>
  <c r="T59" i="42"/>
  <c r="Q59" i="42"/>
  <c r="P59" i="42"/>
  <c r="O59" i="42"/>
  <c r="N59" i="42"/>
  <c r="M59" i="42"/>
  <c r="L59" i="42"/>
  <c r="K59" i="42"/>
  <c r="J59" i="42"/>
  <c r="I59" i="42"/>
  <c r="H59" i="42"/>
  <c r="G59" i="42"/>
  <c r="F59" i="42"/>
  <c r="E59" i="42"/>
  <c r="D59" i="42"/>
  <c r="C59" i="42"/>
  <c r="B59" i="42"/>
  <c r="W25" i="42"/>
  <c r="V25" i="42"/>
  <c r="U25" i="42"/>
  <c r="T25" i="42"/>
  <c r="S25" i="42"/>
  <c r="R25" i="42"/>
  <c r="Q25" i="42"/>
  <c r="P25" i="42"/>
  <c r="O25" i="42"/>
  <c r="N25" i="42"/>
  <c r="K25" i="42"/>
  <c r="J25" i="42"/>
  <c r="I25" i="42"/>
  <c r="H25" i="42"/>
  <c r="G25" i="42"/>
  <c r="F25" i="42"/>
  <c r="E25" i="42"/>
  <c r="D25" i="42"/>
  <c r="C25" i="42"/>
  <c r="B25" i="42"/>
  <c r="Y59" i="41"/>
  <c r="X59" i="41"/>
  <c r="W59" i="41"/>
  <c r="V59" i="41"/>
  <c r="U59" i="41"/>
  <c r="T59" i="41"/>
  <c r="Q59" i="41"/>
  <c r="P59" i="41"/>
  <c r="O59" i="41"/>
  <c r="N59" i="41"/>
  <c r="M59" i="41"/>
  <c r="L59" i="41"/>
  <c r="K59" i="41"/>
  <c r="J59" i="41"/>
  <c r="I59" i="41"/>
  <c r="H59" i="41"/>
  <c r="G59" i="41"/>
  <c r="F59" i="41"/>
  <c r="E59" i="41"/>
  <c r="D59" i="41"/>
  <c r="C59" i="41"/>
  <c r="B59" i="41"/>
  <c r="W25" i="41"/>
  <c r="V25" i="41"/>
  <c r="U25" i="41"/>
  <c r="T25" i="41"/>
  <c r="S25" i="41"/>
  <c r="R25" i="41"/>
  <c r="Q25" i="41"/>
  <c r="P25" i="41"/>
  <c r="O25" i="41"/>
  <c r="N25" i="41"/>
  <c r="K25" i="41"/>
  <c r="J25" i="41"/>
  <c r="I25" i="41"/>
  <c r="H25" i="41"/>
  <c r="G25" i="41"/>
  <c r="F25" i="41"/>
  <c r="E25" i="41"/>
  <c r="D25" i="41"/>
  <c r="C25" i="41"/>
  <c r="B25" i="41"/>
  <c r="Y59" i="40"/>
  <c r="X59" i="40"/>
  <c r="W59" i="40"/>
  <c r="V59" i="40"/>
  <c r="U59" i="40"/>
  <c r="T59" i="40"/>
  <c r="Q59" i="40"/>
  <c r="P59" i="40"/>
  <c r="O59" i="40"/>
  <c r="N59" i="40"/>
  <c r="M59" i="40"/>
  <c r="L59" i="40"/>
  <c r="K59" i="40"/>
  <c r="J59" i="40"/>
  <c r="I59" i="40"/>
  <c r="H59" i="40"/>
  <c r="G59" i="40"/>
  <c r="F59" i="40"/>
  <c r="E59" i="40"/>
  <c r="D59" i="40"/>
  <c r="C59" i="40"/>
  <c r="B59" i="40"/>
  <c r="W25" i="40"/>
  <c r="V25" i="40"/>
  <c r="U25" i="40"/>
  <c r="T25" i="40"/>
  <c r="S25" i="40"/>
  <c r="R25" i="40"/>
  <c r="Q25" i="40"/>
  <c r="P25" i="40"/>
  <c r="O25" i="40"/>
  <c r="N25" i="40"/>
  <c r="K25" i="40"/>
  <c r="J25" i="40"/>
  <c r="I25" i="40"/>
  <c r="H25" i="40"/>
  <c r="G25" i="40"/>
  <c r="F25" i="40"/>
  <c r="E25" i="40"/>
  <c r="D25" i="40"/>
  <c r="C25" i="40"/>
  <c r="B25" i="40"/>
  <c r="Y59" i="39"/>
  <c r="X59" i="39"/>
  <c r="W59" i="39"/>
  <c r="V59" i="39"/>
  <c r="U59" i="39"/>
  <c r="T59" i="39"/>
  <c r="W25" i="39"/>
  <c r="V25" i="39"/>
  <c r="U25" i="39"/>
  <c r="T25" i="39"/>
  <c r="S25" i="39"/>
  <c r="R25" i="39"/>
  <c r="Q25" i="39"/>
  <c r="P25" i="39"/>
  <c r="O25" i="39"/>
  <c r="N25" i="39"/>
  <c r="K25" i="39"/>
  <c r="J25" i="39"/>
  <c r="I25" i="39"/>
  <c r="H25" i="39"/>
  <c r="G25" i="39"/>
  <c r="F25" i="39"/>
  <c r="E25" i="39"/>
  <c r="D25" i="39"/>
  <c r="C25" i="39"/>
  <c r="B25" i="39"/>
  <c r="AE59" i="38"/>
  <c r="AD59" i="38"/>
  <c r="AC59" i="38"/>
  <c r="AB59" i="38"/>
  <c r="AA59" i="38"/>
  <c r="Z59" i="38"/>
  <c r="Y59" i="38"/>
  <c r="X59" i="38"/>
  <c r="W59" i="38"/>
  <c r="V59" i="38"/>
  <c r="U59" i="38"/>
  <c r="T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E59" i="38"/>
  <c r="D59" i="38"/>
  <c r="C59" i="38"/>
  <c r="B59" i="38"/>
  <c r="W25" i="38"/>
  <c r="V25" i="38"/>
  <c r="U25" i="38"/>
  <c r="T25" i="38"/>
  <c r="S25" i="38"/>
  <c r="R25" i="38"/>
  <c r="Q25" i="38"/>
  <c r="P25" i="38"/>
  <c r="O25" i="38"/>
  <c r="N25" i="38"/>
  <c r="K25" i="38"/>
  <c r="J25" i="38"/>
  <c r="I25" i="38"/>
  <c r="H25" i="38"/>
  <c r="G25" i="38"/>
  <c r="F25" i="38"/>
  <c r="E25" i="38"/>
  <c r="D25" i="38"/>
  <c r="C25" i="38"/>
  <c r="B25" i="38"/>
  <c r="Y59" i="37"/>
  <c r="X59" i="37"/>
  <c r="W59" i="37"/>
  <c r="V59" i="37"/>
  <c r="U59" i="37"/>
  <c r="T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E59" i="37"/>
  <c r="D59" i="37"/>
  <c r="C59" i="37"/>
  <c r="B59" i="37"/>
  <c r="W25" i="37"/>
  <c r="V25" i="37"/>
  <c r="U25" i="37"/>
  <c r="T25" i="37"/>
  <c r="S25" i="37"/>
  <c r="R25" i="37"/>
  <c r="Q25" i="37"/>
  <c r="P25" i="37"/>
  <c r="O25" i="37"/>
  <c r="N25" i="37"/>
  <c r="K25" i="37"/>
  <c r="J25" i="37"/>
  <c r="I25" i="37"/>
  <c r="H25" i="37"/>
  <c r="G25" i="37"/>
  <c r="F25" i="37"/>
  <c r="E25" i="37"/>
  <c r="D25" i="37"/>
  <c r="C25" i="37"/>
  <c r="B25" i="37"/>
  <c r="Y59" i="36"/>
  <c r="X59" i="36"/>
  <c r="W59" i="36"/>
  <c r="V59" i="36"/>
  <c r="U59" i="36"/>
  <c r="T59" i="36"/>
  <c r="Q59" i="36"/>
  <c r="P59" i="36"/>
  <c r="O59" i="36"/>
  <c r="N59" i="36"/>
  <c r="M59" i="36"/>
  <c r="L59" i="36"/>
  <c r="K59" i="36"/>
  <c r="J59" i="36"/>
  <c r="I59" i="36"/>
  <c r="H59" i="36"/>
  <c r="G59" i="36"/>
  <c r="F59" i="36"/>
  <c r="E59" i="36"/>
  <c r="D59" i="36"/>
  <c r="C59" i="36"/>
  <c r="B59" i="36"/>
  <c r="W25" i="36"/>
  <c r="V25" i="36"/>
  <c r="U25" i="36"/>
  <c r="T25" i="36"/>
  <c r="S25" i="36"/>
  <c r="R25" i="36"/>
  <c r="Q25" i="36"/>
  <c r="P25" i="36"/>
  <c r="O25" i="36"/>
  <c r="N25" i="36"/>
  <c r="K25" i="36"/>
  <c r="J25" i="36"/>
  <c r="I25" i="36"/>
  <c r="H25" i="36"/>
  <c r="G25" i="36"/>
  <c r="F25" i="36"/>
  <c r="E25" i="36"/>
  <c r="D25" i="36"/>
  <c r="C25" i="36"/>
  <c r="B25" i="36"/>
  <c r="AE59" i="35"/>
  <c r="AD59" i="35"/>
  <c r="AC59" i="35"/>
  <c r="AB59" i="35"/>
  <c r="AA59" i="35"/>
  <c r="Z59" i="35"/>
  <c r="Y59" i="35"/>
  <c r="X59" i="35"/>
  <c r="W59" i="35"/>
  <c r="V59" i="35"/>
  <c r="U59" i="35"/>
  <c r="T59" i="35"/>
  <c r="W25" i="35"/>
  <c r="V25" i="35"/>
  <c r="U25" i="35"/>
  <c r="T25" i="35"/>
  <c r="S25" i="35"/>
  <c r="R25" i="35"/>
  <c r="Q25" i="35"/>
  <c r="P25" i="35"/>
  <c r="O25" i="35"/>
  <c r="N25" i="35"/>
  <c r="K25" i="35"/>
  <c r="J25" i="35"/>
  <c r="I25" i="35"/>
  <c r="H25" i="35"/>
  <c r="G25" i="35"/>
  <c r="F25" i="35"/>
  <c r="E25" i="35"/>
  <c r="D25" i="35"/>
  <c r="C25" i="35"/>
  <c r="B25" i="35"/>
  <c r="AE59" i="34"/>
  <c r="AD59" i="34"/>
  <c r="AC59" i="34"/>
  <c r="AB59" i="34"/>
  <c r="AA59" i="34"/>
  <c r="Z59" i="34"/>
  <c r="Y59" i="34"/>
  <c r="X59" i="34"/>
  <c r="W59" i="34"/>
  <c r="V59" i="34"/>
  <c r="U59" i="34"/>
  <c r="T59" i="34"/>
  <c r="Q59" i="34"/>
  <c r="P59" i="34"/>
  <c r="O59" i="34"/>
  <c r="N59" i="34"/>
  <c r="M59" i="34"/>
  <c r="L59" i="34"/>
  <c r="K59" i="34"/>
  <c r="J59" i="34"/>
  <c r="I59" i="34"/>
  <c r="H59" i="34"/>
  <c r="G59" i="34"/>
  <c r="F59" i="34"/>
  <c r="E59" i="34"/>
  <c r="D59" i="34"/>
  <c r="C59" i="34"/>
  <c r="B59" i="34"/>
  <c r="W25" i="34"/>
  <c r="V25" i="34"/>
  <c r="U25" i="34"/>
  <c r="T25" i="34"/>
  <c r="S25" i="34"/>
  <c r="R25" i="34"/>
  <c r="Q25" i="34"/>
  <c r="P25" i="34"/>
  <c r="O25" i="34"/>
  <c r="N25" i="34"/>
  <c r="K25" i="34"/>
  <c r="J25" i="34"/>
  <c r="I25" i="34"/>
  <c r="H25" i="34"/>
  <c r="G25" i="34"/>
  <c r="F25" i="34"/>
  <c r="E25" i="34"/>
  <c r="D25" i="34"/>
  <c r="C25" i="34"/>
  <c r="B25" i="34"/>
  <c r="Y59" i="33"/>
  <c r="X59" i="33"/>
  <c r="W59" i="33"/>
  <c r="V59" i="33"/>
  <c r="U59" i="33"/>
  <c r="T59" i="33"/>
  <c r="W25" i="33"/>
  <c r="V25" i="33"/>
  <c r="U25" i="33"/>
  <c r="T25" i="33"/>
  <c r="S25" i="33"/>
  <c r="R25" i="33"/>
  <c r="Q25" i="33"/>
  <c r="P25" i="33"/>
  <c r="O25" i="33"/>
  <c r="N25" i="33"/>
  <c r="K25" i="33"/>
  <c r="J25" i="33"/>
  <c r="I25" i="33"/>
  <c r="H25" i="33"/>
  <c r="G25" i="33"/>
  <c r="F25" i="33"/>
  <c r="E25" i="33"/>
  <c r="D25" i="33"/>
  <c r="C25" i="33"/>
  <c r="B25" i="33"/>
  <c r="H59" i="20"/>
  <c r="I59" i="20"/>
  <c r="AE59" i="20"/>
  <c r="AD59" i="20"/>
  <c r="AC59" i="20"/>
  <c r="AB59" i="20"/>
  <c r="AA59" i="20"/>
  <c r="Z59" i="20"/>
  <c r="Y59" i="20"/>
  <c r="X59" i="20"/>
  <c r="W59" i="20"/>
  <c r="V59" i="20"/>
  <c r="U59" i="20"/>
  <c r="T59" i="20"/>
  <c r="Q59" i="20"/>
  <c r="P59" i="20"/>
  <c r="O59" i="20"/>
  <c r="N59" i="20"/>
  <c r="M59" i="20"/>
  <c r="L59" i="20"/>
  <c r="K59" i="20"/>
  <c r="J59" i="20"/>
  <c r="G59" i="20"/>
  <c r="F59" i="20"/>
  <c r="E59" i="20"/>
  <c r="D59" i="20"/>
  <c r="C59" i="20"/>
  <c r="B59" i="20"/>
  <c r="F10" i="32" l="1"/>
  <c r="F6" i="32"/>
  <c r="F15" i="32"/>
  <c r="F14" i="32"/>
  <c r="F7" i="32"/>
  <c r="A27" i="33"/>
  <c r="A28" i="33"/>
  <c r="A27" i="34"/>
  <c r="A28" i="34"/>
  <c r="A27" i="35"/>
  <c r="A28" i="35"/>
  <c r="A27" i="36"/>
  <c r="A28" i="36"/>
  <c r="A27" i="37"/>
  <c r="A28" i="37"/>
  <c r="A27" i="38"/>
  <c r="A28" i="38"/>
  <c r="A27" i="39"/>
  <c r="A28" i="39"/>
  <c r="B10" i="32"/>
  <c r="A28" i="41"/>
  <c r="N59" i="44"/>
  <c r="Y59" i="44"/>
  <c r="A28" i="42"/>
  <c r="B15" i="32"/>
  <c r="B14" i="32"/>
  <c r="AC59" i="44"/>
  <c r="U59" i="44"/>
  <c r="D19" i="32"/>
  <c r="D12" i="32"/>
  <c r="D5" i="32"/>
  <c r="I59" i="44"/>
  <c r="E59" i="44"/>
  <c r="H59" i="44"/>
  <c r="D17" i="32"/>
  <c r="D9" i="32"/>
  <c r="D4" i="32"/>
  <c r="A27" i="42"/>
  <c r="W25" i="44"/>
  <c r="P25" i="44"/>
  <c r="C25" i="44"/>
  <c r="AE59" i="44"/>
  <c r="W59" i="44"/>
  <c r="F12" i="32"/>
  <c r="F5" i="32"/>
  <c r="AA59" i="44"/>
  <c r="F17" i="32"/>
  <c r="F9" i="32"/>
  <c r="F4" i="32"/>
  <c r="D15" i="32"/>
  <c r="D14" i="32"/>
  <c r="D7" i="32"/>
  <c r="D10" i="32"/>
  <c r="K59" i="44"/>
  <c r="G59" i="44"/>
  <c r="C59" i="44"/>
  <c r="J59" i="44"/>
  <c r="F59" i="44"/>
  <c r="P59" i="44"/>
  <c r="L59" i="44"/>
  <c r="D59" i="44"/>
  <c r="D8" i="32"/>
  <c r="D21" i="32"/>
  <c r="D6" i="32"/>
  <c r="D13" i="32"/>
  <c r="B9" i="32"/>
  <c r="B7" i="32"/>
  <c r="B4" i="32"/>
  <c r="B20" i="32"/>
  <c r="S25" i="44"/>
  <c r="E25" i="44"/>
  <c r="I25" i="44"/>
  <c r="A27" i="43"/>
  <c r="K25" i="44"/>
  <c r="A28" i="43"/>
  <c r="A27" i="45"/>
  <c r="Q59" i="44"/>
  <c r="M59" i="44"/>
  <c r="O59" i="44"/>
  <c r="A27" i="41"/>
  <c r="B19" i="32"/>
  <c r="B8" i="32"/>
  <c r="B21" i="32"/>
  <c r="B13" i="32"/>
  <c r="B12" i="32"/>
  <c r="B11" i="32"/>
  <c r="B5" i="32"/>
  <c r="B18" i="32"/>
  <c r="B3" i="32"/>
  <c r="A28" i="45"/>
  <c r="T59" i="44"/>
  <c r="A28" i="40"/>
  <c r="F11" i="32"/>
  <c r="B59" i="44"/>
  <c r="D11" i="32"/>
  <c r="D16" i="32"/>
  <c r="A27" i="40"/>
  <c r="U25" i="44"/>
  <c r="Q25" i="44"/>
  <c r="O25" i="44"/>
  <c r="G25" i="44"/>
  <c r="F18" i="32"/>
  <c r="G17" i="32"/>
  <c r="G8" i="32"/>
  <c r="G9" i="32"/>
  <c r="G21" i="32"/>
  <c r="G11" i="32"/>
  <c r="G6" i="32"/>
  <c r="G4" i="32"/>
  <c r="G13" i="32"/>
  <c r="G20" i="32"/>
  <c r="G16" i="32"/>
  <c r="G3" i="32"/>
  <c r="F16" i="32"/>
  <c r="F3" i="32"/>
  <c r="G15" i="32"/>
  <c r="G12" i="32"/>
  <c r="G14" i="32"/>
  <c r="G7" i="32"/>
  <c r="G5" i="32"/>
  <c r="G10" i="32"/>
  <c r="G18" i="32"/>
  <c r="G19" i="32"/>
  <c r="D20" i="32"/>
  <c r="B17" i="32"/>
  <c r="B6" i="32"/>
  <c r="B16" i="32"/>
  <c r="D18" i="32"/>
  <c r="E15" i="32"/>
  <c r="E12" i="32"/>
  <c r="E14" i="32"/>
  <c r="E7" i="32"/>
  <c r="E5" i="32"/>
  <c r="E10" i="32"/>
  <c r="E18" i="32"/>
  <c r="E19" i="32"/>
  <c r="F19" i="32"/>
  <c r="D3" i="32"/>
  <c r="E8" i="32"/>
  <c r="E9" i="32"/>
  <c r="E21" i="32"/>
  <c r="E11" i="32"/>
  <c r="E6" i="32"/>
  <c r="E4" i="32"/>
  <c r="E13" i="32"/>
  <c r="E20" i="32"/>
  <c r="E16" i="32"/>
  <c r="E3" i="32"/>
  <c r="J25" i="44"/>
  <c r="H25" i="44"/>
  <c r="F25" i="44"/>
  <c r="D25" i="44"/>
  <c r="C17" i="32"/>
  <c r="C8" i="32"/>
  <c r="C9" i="32"/>
  <c r="C21" i="32"/>
  <c r="C7" i="32"/>
  <c r="C6" i="32"/>
  <c r="C4" i="32"/>
  <c r="C13" i="32"/>
  <c r="C20" i="32"/>
  <c r="C16" i="32"/>
  <c r="C19" i="32"/>
  <c r="V25" i="44"/>
  <c r="T25" i="44"/>
  <c r="R25" i="44"/>
  <c r="C15" i="32"/>
  <c r="C12" i="32"/>
  <c r="C14" i="32"/>
  <c r="C11" i="32"/>
  <c r="C5" i="32"/>
  <c r="C10" i="32"/>
  <c r="C18" i="32"/>
  <c r="C3" i="32"/>
  <c r="E17" i="32"/>
  <c r="AD59" i="44"/>
  <c r="AB59" i="44"/>
  <c r="Z59" i="44"/>
  <c r="X59" i="44"/>
  <c r="V59" i="44"/>
  <c r="N25" i="44"/>
  <c r="B25" i="44"/>
  <c r="A28" i="44" l="1"/>
  <c r="F22" i="32"/>
  <c r="A27" i="44"/>
  <c r="G22" i="32"/>
  <c r="D22" i="32"/>
  <c r="E22" i="32"/>
  <c r="C22" i="32"/>
  <c r="W25" i="20"/>
  <c r="V25" i="20"/>
  <c r="U25" i="20"/>
  <c r="T25" i="20"/>
  <c r="S25" i="20"/>
  <c r="R25" i="20"/>
  <c r="Q25" i="20"/>
  <c r="P25" i="20"/>
  <c r="O25" i="20"/>
  <c r="N25" i="20"/>
  <c r="K25" i="20"/>
  <c r="J25" i="20"/>
  <c r="I25" i="20"/>
  <c r="H25" i="20"/>
  <c r="G25" i="20"/>
  <c r="F25" i="20"/>
  <c r="E25" i="20"/>
  <c r="D25" i="20"/>
  <c r="C25" i="20"/>
  <c r="B25" i="20"/>
  <c r="A28" i="20" l="1"/>
  <c r="A27" i="20"/>
  <c r="B22" i="32"/>
</calcChain>
</file>

<file path=xl/sharedStrings.xml><?xml version="1.0" encoding="utf-8"?>
<sst xmlns="http://schemas.openxmlformats.org/spreadsheetml/2006/main" count="2526" uniqueCount="74">
  <si>
    <t>Odměna pěstouna</t>
  </si>
  <si>
    <t>KoP</t>
  </si>
  <si>
    <t>Kč</t>
  </si>
  <si>
    <t xml:space="preserve">Ústí nad Labem </t>
  </si>
  <si>
    <t xml:space="preserve">Děčín </t>
  </si>
  <si>
    <t>Rumburk</t>
  </si>
  <si>
    <t>Šluknov</t>
  </si>
  <si>
    <t>Varnsdorf</t>
  </si>
  <si>
    <t>Teplice</t>
  </si>
  <si>
    <t>Most</t>
  </si>
  <si>
    <t>Litvínov</t>
  </si>
  <si>
    <t>Chomutov</t>
  </si>
  <si>
    <t>Jirkov</t>
  </si>
  <si>
    <t>Kadaň</t>
  </si>
  <si>
    <t>Vejprty</t>
  </si>
  <si>
    <t>Louny</t>
  </si>
  <si>
    <t>Žatec</t>
  </si>
  <si>
    <t>Podbořany</t>
  </si>
  <si>
    <t>Lovosice</t>
  </si>
  <si>
    <t>Libochovice</t>
  </si>
  <si>
    <t>Štětí</t>
  </si>
  <si>
    <t>Úštěk</t>
  </si>
  <si>
    <t>CELKEM</t>
  </si>
  <si>
    <t>Příspěvek na úhradu potřeb dítěte</t>
  </si>
  <si>
    <t>Příspěvek při převzetí dítěte</t>
  </si>
  <si>
    <t>Příspěvek při ukončení pěstounské péče</t>
  </si>
  <si>
    <t>Porodné</t>
  </si>
  <si>
    <t>Pohřebné</t>
  </si>
  <si>
    <t>Klášterec nad Ohří</t>
  </si>
  <si>
    <t>Roudnice nad Labem</t>
  </si>
  <si>
    <t>Přídavek na dítě</t>
  </si>
  <si>
    <t>Rodičovský příspěvek</t>
  </si>
  <si>
    <t>Příspěvek na bydlení</t>
  </si>
  <si>
    <t>Příspěvek na zakoupení osobního mot. vozidla</t>
  </si>
  <si>
    <t>Od začátku roku</t>
  </si>
  <si>
    <t>Příspěvek na mobilitu</t>
  </si>
  <si>
    <t>Příspěvek na zvláštní pomůcky</t>
  </si>
  <si>
    <t>počet</t>
  </si>
  <si>
    <t>Ústí nad Labem</t>
  </si>
  <si>
    <t>Děčín</t>
  </si>
  <si>
    <t>Česká Kamenice</t>
  </si>
  <si>
    <t>Bílina</t>
  </si>
  <si>
    <t>Duchcov</t>
  </si>
  <si>
    <t>Postoloprty</t>
  </si>
  <si>
    <t>Litoměřice</t>
  </si>
  <si>
    <t xml:space="preserve">Štětí </t>
  </si>
  <si>
    <t>Příspěvek na živobytí</t>
  </si>
  <si>
    <t>Doplatek na bydlení</t>
  </si>
  <si>
    <t>Mim. okamžitá pomoc nezbytné náklady</t>
  </si>
  <si>
    <t>Mim. okamžitá pomoc jednorázový výdaj</t>
  </si>
  <si>
    <t>Mim. okamžitá pomoc sociální vyloučení</t>
  </si>
  <si>
    <t>Mim. okamžitá pomoc újma na zdraví</t>
  </si>
  <si>
    <t>Mim. okamžitá pomoc odůvodněné náklady</t>
  </si>
  <si>
    <t>Mim. okamžitá pomoc mimořádná událost</t>
  </si>
  <si>
    <t>Příspěvek na péči</t>
  </si>
  <si>
    <t>Příspěvek na úpravu bytu</t>
  </si>
  <si>
    <t>Příspěvek na provoz mot. vozidla</t>
  </si>
  <si>
    <t>Příspěvek na zakoupení a úpravu mot. vozidla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</si>
  <si>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</si>
  <si>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</si>
  <si>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</si>
  <si>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</si>
  <si>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</si>
  <si>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</si>
  <si>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</si>
  <si>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</si>
  <si>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</si>
  <si>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</si>
  <si>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</si>
  <si>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</si>
  <si>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Aktuální měsíc</t>
  </si>
  <si>
    <t>Dávky státní sociální podpory</t>
  </si>
  <si>
    <t>Dávky hmotné nouze</t>
  </si>
  <si>
    <t>Dávky pro osoby se 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</si>
</sst>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 indent="1"/>
    </xf>
    <xf numFmtId="3" fontId="2" fillId="0" borderId="1" xfId="0" applyNumberFormat="1" applyFont="1" applyFill="1" applyBorder="1" applyAlignment="1">
      <alignment horizontal="right" vertical="center" indent="1"/>
    </xf>
    <xf numFmtId="0" fontId="1" fillId="0" borderId="0" xfId="0" applyFont="1"/>
    <xf numFmtId="3" fontId="3" fillId="2" borderId="1" xfId="0" applyNumberFormat="1" applyFont="1" applyFill="1" applyBorder="1" applyAlignment="1">
      <alignment horizontal="right" vertical="center" indent="1"/>
    </xf>
    <xf numFmtId="3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4" fillId="0" borderId="1" xfId="0" applyNumberFormat="1" applyFont="1" applyFill="1" applyBorder="1" applyAlignment="1">
      <alignment horizontal="right" vertical="center" indent="1"/>
    </xf>
    <xf numFmtId="3" fontId="4" fillId="0" borderId="1" xfId="0" applyNumberFormat="1" applyFont="1" applyBorder="1" applyAlignment="1">
      <alignment horizontal="right" vertical="center" indent="1"/>
    </xf>
    <xf numFmtId="0" fontId="5" fillId="2" borderId="1" xfId="0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 indent="1"/>
    </xf>
    <xf numFmtId="0" fontId="6" fillId="0" borderId="0" xfId="0" applyFont="1"/>
    <xf numFmtId="49" fontId="5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3" fontId="8" fillId="0" borderId="1" xfId="0" applyNumberFormat="1" applyFont="1" applyBorder="1" applyAlignment="1">
      <alignment horizontal="righ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18.7109375" style="4" customWidth="1"/>
    <col min="2" max="2" width="9.7109375" style="4" customWidth="1"/>
    <col min="3" max="3" width="13.7109375" style="4" customWidth="1"/>
    <col min="4" max="4" width="9.7109375" customWidth="1"/>
    <col min="5" max="5" width="13.7109375" customWidth="1"/>
    <col min="6" max="6" width="9.7109375" customWidth="1"/>
    <col min="7" max="7" width="13.7109375" customWidth="1"/>
  </cols>
  <sheetData>
    <row r="1" spans="1:7" ht="30" customHeight="1" x14ac:dyDescent="0.25">
      <c r="A1" s="5" t="s">
        <v>70</v>
      </c>
      <c r="B1" s="27" t="s">
        <v>71</v>
      </c>
      <c r="C1" s="27"/>
      <c r="D1" s="27" t="s">
        <v>72</v>
      </c>
      <c r="E1" s="27"/>
      <c r="F1" s="27" t="s">
        <v>73</v>
      </c>
      <c r="G1" s="27"/>
    </row>
    <row r="2" spans="1:7" x14ac:dyDescent="0.25">
      <c r="A2" s="11" t="s">
        <v>1</v>
      </c>
      <c r="B2" s="12" t="s">
        <v>37</v>
      </c>
      <c r="C2" s="12" t="s">
        <v>2</v>
      </c>
      <c r="D2" s="12" t="s">
        <v>37</v>
      </c>
      <c r="E2" s="12" t="s">
        <v>2</v>
      </c>
      <c r="F2" s="12" t="s">
        <v>37</v>
      </c>
      <c r="G2" s="12" t="s">
        <v>2</v>
      </c>
    </row>
    <row r="3" spans="1:7" x14ac:dyDescent="0.25">
      <c r="A3" s="3" t="s">
        <v>4</v>
      </c>
      <c r="B3" s="13">
        <f>'Aktuální měsíc'!B4+'Aktuální měsíc'!D4+'Aktuální měsíc'!F4+'Aktuální měsíc'!H4+'Aktuální měsíc'!J4+'Aktuální měsíc'!N4+'Aktuální měsíc'!P4+'Aktuální měsíc'!R4+'Aktuální měsíc'!T4+'Aktuální měsíc'!V4</f>
        <v>0</v>
      </c>
      <c r="C3" s="13">
        <f>'Aktuální měsíc'!C4+'Aktuální měsíc'!E4+'Aktuální měsíc'!G4+'Aktuální měsíc'!I4+'Aktuální měsíc'!K4+'Aktuální měsíc'!O4+'Aktuální měsíc'!Q4+'Aktuální měsíc'!S4+'Aktuální měsíc'!U4+'Aktuální měsíc'!W4</f>
        <v>0</v>
      </c>
      <c r="D3" s="13">
        <f>'Aktuální měsíc'!B36+'Aktuální měsíc'!B37+'Aktuální měsíc'!D36+'Aktuální měsíc'!D37+'Aktuální měsíc'!F36+'Aktuální měsíc'!F37+'Aktuální měsíc'!H36+'Aktuální měsíc'!H37+'Aktuální měsíc'!J36+'Aktuální měsíc'!J37+'Aktuální měsíc'!L36+'Aktuální měsíc'!L37+'Aktuální měsíc'!N36+'Aktuální měsíc'!N37+'Aktuální měsíc'!P36+'Aktuální měsíc'!P37</f>
        <v>0</v>
      </c>
      <c r="E3" s="13">
        <f>'Aktuální měsíc'!C36+'Aktuální měsíc'!C37+'Aktuální měsíc'!E36+'Aktuální měsíc'!E37+'Aktuální měsíc'!G36+'Aktuální měsíc'!G37+'Aktuální měsíc'!I36+'Aktuální měsíc'!I37+'Aktuální měsíc'!K36+'Aktuální měsíc'!K37+'Aktuální měsíc'!M36+'Aktuální měsíc'!M37+'Aktuální měsíc'!O36+'Aktuální měsíc'!O37+'Aktuální měsíc'!Q36+'Aktuální měsíc'!Q37</f>
        <v>0</v>
      </c>
      <c r="F3" s="13">
        <f>'Aktuální měsíc'!T36+'Aktuální měsíc'!T37+'Aktuální měsíc'!V36+'Aktuální měsíc'!V37+'Aktuální měsíc'!X36+'Aktuální měsíc'!X37+'Aktuální měsíc'!Z36+'Aktuální měsíc'!Z37+'Aktuální měsíc'!AB36+'Aktuální měsíc'!AB37+'Aktuální měsíc'!AD36+'Aktuální měsíc'!AD37</f>
        <v>0</v>
      </c>
      <c r="G3" s="13">
        <f>'Aktuální měsíc'!U36+'Aktuální měsíc'!U37+'Aktuální měsíc'!W36+'Aktuální měsíc'!W37+'Aktuální měsíc'!Y36+'Aktuální měsíc'!Y37+'Aktuální měsíc'!AA36+'Aktuální měsíc'!AA37+'Aktuální měsíc'!AC36+'Aktuální měsíc'!AC37+'Aktuální měsíc'!AE36+'Aktuální měsíc'!AE37</f>
        <v>0</v>
      </c>
    </row>
    <row r="4" spans="1:7" x14ac:dyDescent="0.25">
      <c r="A4" s="3" t="s">
        <v>11</v>
      </c>
      <c r="B4" s="13">
        <f>'Aktuální měsíc'!B11+'Aktuální měsíc'!D11+'Aktuální měsíc'!F11+'Aktuální měsíc'!H11+'Aktuální měsíc'!J11+'Aktuální měsíc'!N11+'Aktuální měsíc'!P11+'Aktuální měsíc'!R11+'Aktuální měsíc'!T11+'Aktuální měsíc'!V11</f>
        <v>0</v>
      </c>
      <c r="C4" s="13">
        <f>'Aktuální měsíc'!C11+'Aktuální měsíc'!E11+'Aktuální měsíc'!G11+'Aktuální měsíc'!I11+'Aktuální měsíc'!K11+'Aktuální měsíc'!O11+'Aktuální měsíc'!Q11+'Aktuální měsíc'!S11+'Aktuální měsíc'!U11+'Aktuální měsíc'!W11</f>
        <v>0</v>
      </c>
      <c r="D4" s="13">
        <f>'Aktuální měsíc'!B46+'Aktuální měsíc'!D46+'Aktuální měsíc'!F46+'Aktuální měsíc'!H46+'Aktuální měsíc'!J46+'Aktuální měsíc'!L46+'Aktuální měsíc'!N46+'Aktuální měsíc'!P46</f>
        <v>0</v>
      </c>
      <c r="E4" s="13">
        <f>'Aktuální měsíc'!C46+'Aktuální měsíc'!E46+'Aktuální měsíc'!G46+'Aktuální měsíc'!I46+'Aktuální měsíc'!K46+'Aktuální měsíc'!M46+'Aktuální měsíc'!O46+'Aktuální měsíc'!Q46</f>
        <v>0</v>
      </c>
      <c r="F4" s="13">
        <f>'Aktuální měsíc'!T46+'Aktuální měsíc'!V46+'Aktuální měsíc'!X46+'Aktuální měsíc'!Z46+'Aktuální měsíc'!AB46+'Aktuální měsíc'!AD46</f>
        <v>0</v>
      </c>
      <c r="G4" s="13">
        <f>'Aktuální měsíc'!U46+'Aktuální měsíc'!W46+'Aktuální měsíc'!Y46+'Aktuální měsíc'!AA46+'Aktuální měsíc'!AC46+'Aktuální měsíc'!AE46</f>
        <v>0</v>
      </c>
    </row>
    <row r="5" spans="1:7" x14ac:dyDescent="0.25">
      <c r="A5" s="3" t="s">
        <v>12</v>
      </c>
      <c r="B5" s="13">
        <f>'Aktuální měsíc'!B12+'Aktuální měsíc'!D12+'Aktuální měsíc'!F12+'Aktuální měsíc'!H12+'Aktuální měsíc'!J12+'Aktuální měsíc'!N12+'Aktuální měsíc'!P12+'Aktuální měsíc'!R12+'Aktuální měsíc'!T12+'Aktuální měsíc'!V12</f>
        <v>0</v>
      </c>
      <c r="C5" s="13">
        <f>'Aktuální měsíc'!C12+'Aktuální měsíc'!E12+'Aktuální měsíc'!G12+'Aktuální měsíc'!I12+'Aktuální měsíc'!K12+'Aktuální měsíc'!O12+'Aktuální měsíc'!Q12+'Aktuální měsíc'!S12+'Aktuální měsíc'!U12+'Aktuální měsíc'!W12</f>
        <v>0</v>
      </c>
      <c r="D5" s="13">
        <f>'Aktuální měsíc'!B47+'Aktuální měsíc'!D47+'Aktuální měsíc'!F47+'Aktuální měsíc'!H47+'Aktuální měsíc'!J47+'Aktuální měsíc'!L47+'Aktuální měsíc'!N47+'Aktuální měsíc'!P47</f>
        <v>0</v>
      </c>
      <c r="E5" s="13">
        <f>'Aktuální měsíc'!C47+'Aktuální měsíc'!E47+'Aktuální měsíc'!G47+'Aktuální měsíc'!I47+'Aktuální měsíc'!K47+'Aktuální měsíc'!M47+'Aktuální měsíc'!O47+'Aktuální měsíc'!Q47</f>
        <v>0</v>
      </c>
      <c r="F5" s="13">
        <f>'Aktuální měsíc'!T47+'Aktuální měsíc'!V47+'Aktuální měsíc'!X47+'Aktuální měsíc'!Z47+'Aktuální měsíc'!AB47+'Aktuální měsíc'!AD47</f>
        <v>0</v>
      </c>
      <c r="G5" s="13">
        <f>'Aktuální měsíc'!U47+'Aktuální měsíc'!W47+'Aktuální měsíc'!Y47+'Aktuální měsíc'!AA47+'Aktuální měsíc'!AC47+'Aktuální měsíc'!AE47</f>
        <v>0</v>
      </c>
    </row>
    <row r="6" spans="1:7" x14ac:dyDescent="0.25">
      <c r="A6" s="3" t="s">
        <v>13</v>
      </c>
      <c r="B6" s="13">
        <f>'Aktuální měsíc'!B13+'Aktuální měsíc'!B14+'Aktuální měsíc'!D13+'Aktuální měsíc'!D14+'Aktuální měsíc'!F13+'Aktuální měsíc'!F14+'Aktuální měsíc'!H13+'Aktuální měsíc'!H14+'Aktuální měsíc'!J13+'Aktuální měsíc'!J14+'Aktuální měsíc'!N13+'Aktuální měsíc'!N14+'Aktuální měsíc'!P13+'Aktuální měsíc'!P14+'Aktuální měsíc'!R13+'Aktuální měsíc'!R14+'Aktuální měsíc'!T13+'Aktuální měsíc'!T14+'Aktuální měsíc'!V13+'Aktuální měsíc'!V14</f>
        <v>0</v>
      </c>
      <c r="C6" s="13">
        <f>'Aktuální měsíc'!C13+'Aktuální měsíc'!C14+'Aktuální měsíc'!E13+'Aktuální měsíc'!E14+'Aktuální měsíc'!G13+'Aktuální měsíc'!G14+'Aktuální měsíc'!I13+'Aktuální měsíc'!I14+'Aktuální měsíc'!K13+'Aktuální měsíc'!K14+'Aktuální měsíc'!O13+'Aktuální měsíc'!O14+'Aktuální měsíc'!Q13+'Aktuální měsíc'!Q14+'Aktuální měsíc'!S13+'Aktuální měsíc'!S14+'Aktuální měsíc'!U13+'Aktuální měsíc'!U14+'Aktuální měsíc'!W13+'Aktuální měsíc'!W14</f>
        <v>0</v>
      </c>
      <c r="D6" s="13">
        <f>'Aktuální měsíc'!B48+'Aktuální měsíc'!D48+'Aktuální měsíc'!F48+'Aktuální měsíc'!H48+'Aktuální měsíc'!J48+'Aktuální měsíc'!L48+'Aktuální měsíc'!N48+'Aktuální měsíc'!P48</f>
        <v>0</v>
      </c>
      <c r="E6" s="13">
        <f>'Aktuální měsíc'!C48+'Aktuální měsíc'!E48+'Aktuální měsíc'!G48+'Aktuální měsíc'!I48+'Aktuální měsíc'!K48+'Aktuální měsíc'!M48+'Aktuální měsíc'!O48+'Aktuální měsíc'!Q48</f>
        <v>0</v>
      </c>
      <c r="F6" s="13">
        <f>'Aktuální měsíc'!T48+'Aktuální měsíc'!V48+'Aktuální měsíc'!X48+'Aktuální měsíc'!Z48+'Aktuální měsíc'!AB48+'Aktuální měsíc'!AD48</f>
        <v>0</v>
      </c>
      <c r="G6" s="13">
        <f>'Aktuální měsíc'!U48+'Aktuální měsíc'!W48+'Aktuální měsíc'!Y48+'Aktuální měsíc'!AA48+'Aktuální měsíc'!AC48+'Aktuální měsíc'!AE48</f>
        <v>0</v>
      </c>
    </row>
    <row r="7" spans="1:7" x14ac:dyDescent="0.25">
      <c r="A7" s="3" t="s">
        <v>28</v>
      </c>
      <c r="B7" s="13">
        <f>'Aktuální měsíc'!B15+'Aktuální měsíc'!D15+'Aktuální měsíc'!F15+'Aktuální měsíc'!H15+'Aktuální měsíc'!J15+'Aktuální měsíc'!N15+'Aktuální měsíc'!P15+'Aktuální měsíc'!R15+'Aktuální měsíc'!T15+'Aktuální měsíc'!V15</f>
        <v>0</v>
      </c>
      <c r="C7" s="13">
        <f>'Aktuální měsíc'!C15+'Aktuální měsíc'!E15+'Aktuální měsíc'!G15+'Aktuální měsíc'!I15+'Aktuální měsíc'!K15+'Aktuální měsíc'!O15+'Aktuální měsíc'!Q15+'Aktuální měsíc'!S15+'Aktuální měsíc'!U15+'Aktuální měsíc'!W15</f>
        <v>0</v>
      </c>
      <c r="D7" s="13">
        <f>'Aktuální měsíc'!B49+'Aktuální měsíc'!D49+'Aktuální měsíc'!F49+'Aktuální měsíc'!H49+'Aktuální měsíc'!J49+'Aktuální měsíc'!L49+'Aktuální měsíc'!N49+'Aktuální měsíc'!P49</f>
        <v>0</v>
      </c>
      <c r="E7" s="13">
        <f>'Aktuální měsíc'!C49+'Aktuální měsíc'!E49+'Aktuální měsíc'!G49+'Aktuální měsíc'!I49+'Aktuální měsíc'!K49+'Aktuální měsíc'!M49+'Aktuální měsíc'!O49+'Aktuální měsíc'!Q49</f>
        <v>0</v>
      </c>
      <c r="F7" s="13">
        <f>'Aktuální měsíc'!T49+'Aktuální měsíc'!V49+'Aktuální měsíc'!X49+'Aktuální měsíc'!Z49+'Aktuální měsíc'!AB49+'Aktuální měsíc'!AD49</f>
        <v>0</v>
      </c>
      <c r="G7" s="13">
        <f>'Aktuální měsíc'!U49+'Aktuální měsíc'!W49+'Aktuální měsíc'!Y49+'Aktuální měsíc'!AA49+'Aktuální měsíc'!AC49+'Aktuální měsíc'!AE49</f>
        <v>0</v>
      </c>
    </row>
    <row r="8" spans="1:7" x14ac:dyDescent="0.25">
      <c r="A8" s="3" t="s">
        <v>19</v>
      </c>
      <c r="B8" s="13">
        <f>'Aktuální měsíc'!B21+'Aktuální měsíc'!D21+'Aktuální měsíc'!F21+'Aktuální měsíc'!H21+'Aktuální měsíc'!J21+'Aktuální měsíc'!N21+'Aktuální měsíc'!P21+'Aktuální měsíc'!R21+'Aktuální měsíc'!T21+'Aktuální měsíc'!V21</f>
        <v>0</v>
      </c>
      <c r="C8" s="13">
        <f>'Aktuální měsíc'!C21+'Aktuální měsíc'!E21+'Aktuální měsíc'!G21+'Aktuální měsíc'!I21+'Aktuální měsíc'!K21+'Aktuální měsíc'!O21+'Aktuální měsíc'!Q21+'Aktuální měsíc'!S21+'Aktuální měsíc'!U21+'Aktuální měsíc'!W21</f>
        <v>0</v>
      </c>
      <c r="D8" s="13">
        <f>'Aktuální měsíc'!B56+'Aktuální měsíc'!D56+'Aktuální měsíc'!F56+'Aktuální měsíc'!H56+'Aktuální měsíc'!J56+'Aktuální měsíc'!L56+'Aktuální měsíc'!N56+'Aktuální měsíc'!P56</f>
        <v>0</v>
      </c>
      <c r="E8" s="13">
        <f>'Aktuální měsíc'!C56+'Aktuální měsíc'!E56+'Aktuální měsíc'!G56+'Aktuální měsíc'!I56+'Aktuální měsíc'!K56+'Aktuální měsíc'!M56+'Aktuální měsíc'!O56+'Aktuální měsíc'!Q56</f>
        <v>0</v>
      </c>
      <c r="F8" s="13">
        <f>'Aktuální měsíc'!T56+'Aktuální měsíc'!V56+'Aktuální měsíc'!X56+'Aktuální měsíc'!Z56+'Aktuální měsíc'!AB56+'Aktuální měsíc'!AD56</f>
        <v>0</v>
      </c>
      <c r="G8" s="13">
        <f>'Aktuální měsíc'!U56+'Aktuální měsíc'!W56+'Aktuální měsíc'!Y56+'Aktuální měsíc'!AA56+'Aktuální měsíc'!AC56+'Aktuální měsíc'!AE56</f>
        <v>0</v>
      </c>
    </row>
    <row r="9" spans="1:7" x14ac:dyDescent="0.25">
      <c r="A9" s="3" t="s">
        <v>44</v>
      </c>
      <c r="B9" s="13">
        <f>'Aktuální měsíc'!B19+'Aktuální měsíc'!D19+'Aktuální měsíc'!F19+'Aktuální měsíc'!H19+'Aktuální měsíc'!J19+'Aktuální měsíc'!N19+'Aktuální měsíc'!P19+'Aktuální měsíc'!R19+'Aktuální měsíc'!T19+'Aktuální měsíc'!V19</f>
        <v>0</v>
      </c>
      <c r="C9" s="13">
        <f>'Aktuální měsíc'!C19+'Aktuální měsíc'!E19+'Aktuální měsíc'!G19+'Aktuální měsíc'!I19+'Aktuální měsíc'!K19+'Aktuální měsíc'!O19+'Aktuální měsíc'!Q19+'Aktuální měsíc'!S19+'Aktuální měsíc'!U19+'Aktuální měsíc'!W19</f>
        <v>0</v>
      </c>
      <c r="D9" s="13">
        <f>'Aktuální měsíc'!B54+'Aktuální měsíc'!D54+'Aktuální měsíc'!F54+'Aktuální měsíc'!H54+'Aktuální měsíc'!J54+'Aktuální měsíc'!L54+'Aktuální měsíc'!N54+'Aktuální měsíc'!P54</f>
        <v>0</v>
      </c>
      <c r="E9" s="13">
        <f>'Aktuální měsíc'!C54+'Aktuální měsíc'!E54+'Aktuální měsíc'!G54+'Aktuální měsíc'!I54+'Aktuální měsíc'!K54+'Aktuální měsíc'!M54+'Aktuální měsíc'!O54+'Aktuální měsíc'!Q54</f>
        <v>0</v>
      </c>
      <c r="F9" s="13">
        <f>'Aktuální měsíc'!T54+'Aktuální měsíc'!V54+'Aktuální měsíc'!X54+'Aktuální měsíc'!Z54+'Aktuální měsíc'!AB54+'Aktuální měsíc'!AD54</f>
        <v>0</v>
      </c>
      <c r="G9" s="13">
        <f>'Aktuální měsíc'!U54+'Aktuální měsíc'!W54+'Aktuální měsíc'!Y54+'Aktuální měsíc'!AA54+'Aktuální měsíc'!AC54+'Aktuální měsíc'!AE54</f>
        <v>0</v>
      </c>
    </row>
    <row r="10" spans="1:7" x14ac:dyDescent="0.25">
      <c r="A10" s="3" t="s">
        <v>10</v>
      </c>
      <c r="B10" s="13">
        <f>'Aktuální měsíc'!B10+'Aktuální měsíc'!D10+'Aktuální měsíc'!F10+'Aktuální měsíc'!H10+'Aktuální měsíc'!J10+'Aktuální měsíc'!N10+'Aktuální měsíc'!P10+'Aktuální měsíc'!R10+'Aktuální měsíc'!T10+'Aktuální měsíc'!V10</f>
        <v>0</v>
      </c>
      <c r="C10" s="13">
        <f>'Aktuální měsíc'!C10+'Aktuální měsíc'!E10+'Aktuální měsíc'!G10+'Aktuální měsíc'!I10+'Aktuální měsíc'!K10+'Aktuální měsíc'!O10+'Aktuální měsíc'!Q10+'Aktuální měsíc'!S10+'Aktuální měsíc'!U10+'Aktuální měsíc'!W10</f>
        <v>0</v>
      </c>
      <c r="D10" s="13">
        <f>'Aktuální měsíc'!B45+'Aktuální měsíc'!D45+'Aktuální měsíc'!F45+'Aktuální měsíc'!H45+'Aktuální měsíc'!J45+'Aktuální měsíc'!L45+'Aktuální měsíc'!N45+'Aktuální měsíc'!P45</f>
        <v>0</v>
      </c>
      <c r="E10" s="13">
        <f>'Aktuální měsíc'!C45+'Aktuální měsíc'!E45+'Aktuální měsíc'!G45+'Aktuální měsíc'!I45+'Aktuální měsíc'!K45+'Aktuální měsíc'!M45+'Aktuální měsíc'!O45+'Aktuální měsíc'!Q45</f>
        <v>0</v>
      </c>
      <c r="F10" s="13">
        <f>'Aktuální měsíc'!T45+'Aktuální měsíc'!V45+'Aktuální měsíc'!X45+'Aktuální měsíc'!Z45+'Aktuální měsíc'!AB45+'Aktuální měsíc'!AD45</f>
        <v>0</v>
      </c>
      <c r="G10" s="13">
        <f>'Aktuální měsíc'!U45+'Aktuální měsíc'!W45+'Aktuální měsíc'!Y45+'Aktuální měsíc'!AA45+'Aktuální měsíc'!AC45+'Aktuální měsíc'!AE45</f>
        <v>0</v>
      </c>
    </row>
    <row r="11" spans="1:7" x14ac:dyDescent="0.25">
      <c r="A11" s="3" t="s">
        <v>15</v>
      </c>
      <c r="B11" s="13">
        <f>'Aktuální měsíc'!B16+'Aktuální měsíc'!D16+'Aktuální měsíc'!F16+'Aktuální měsíc'!H16+'Aktuální měsíc'!J16+'Aktuální měsíc'!N16+'Aktuální měsíc'!P16+'Aktuální měsíc'!R16+'Aktuální měsíc'!T16+'Aktuální měsíc'!V16</f>
        <v>0</v>
      </c>
      <c r="C11" s="13">
        <f>'Aktuální měsíc'!C16+'Aktuální měsíc'!E16+'Aktuální měsíc'!G16+'Aktuální měsíc'!I16+'Aktuální měsíc'!K16+'Aktuální měsíc'!O16+'Aktuální měsíc'!Q16+'Aktuální měsíc'!S16+'Aktuální měsíc'!U16+'Aktuální měsíc'!W16</f>
        <v>0</v>
      </c>
      <c r="D11" s="13">
        <f>'Aktuální měsíc'!B50+'Aktuální měsíc'!B51+'Aktuální měsíc'!D50+'Aktuální měsíc'!D51+'Aktuální měsíc'!F50+'Aktuální měsíc'!F51+'Aktuální měsíc'!H50+'Aktuální měsíc'!H51+'Aktuální měsíc'!J50+'Aktuální měsíc'!J51+'Aktuální měsíc'!L50+'Aktuální měsíc'!L51+'Aktuální měsíc'!N50+'Aktuální měsíc'!N51+'Aktuální měsíc'!P50+'Aktuální měsíc'!P51</f>
        <v>0</v>
      </c>
      <c r="E11" s="13">
        <f>'Aktuální měsíc'!C50+'Aktuální měsíc'!C51+'Aktuální měsíc'!E50+'Aktuální měsíc'!E51+'Aktuální měsíc'!G50+'Aktuální měsíc'!G51+'Aktuální měsíc'!I50+'Aktuální měsíc'!I51+'Aktuální měsíc'!K50+'Aktuální měsíc'!K51+'Aktuální měsíc'!M50+'Aktuální měsíc'!M51+'Aktuální měsíc'!O50+'Aktuální měsíc'!O51+'Aktuální měsíc'!Q50+'Aktuální měsíc'!Q51</f>
        <v>0</v>
      </c>
      <c r="F11" s="13">
        <f>'Aktuální měsíc'!T50+'Aktuální měsíc'!T51+'Aktuální měsíc'!V50+'Aktuální měsíc'!V51+'Aktuální měsíc'!X50+'Aktuální měsíc'!X51+'Aktuální měsíc'!Z50+'Aktuální měsíc'!Z51+'Aktuální měsíc'!AB50+'Aktuální měsíc'!AB51+'Aktuální měsíc'!AD50+'Aktuální měsíc'!AD51</f>
        <v>0</v>
      </c>
      <c r="G11" s="13">
        <f>'Aktuální měsíc'!U50+'Aktuální měsíc'!U51+'Aktuální měsíc'!W50+'Aktuální měsíc'!W51+'Aktuální měsíc'!Y50+'Aktuální měsíc'!Y51+'Aktuální měsíc'!AA50+'Aktuální měsíc'!AA51+'Aktuální měsíc'!AC50+'Aktuální měsíc'!AC51+'Aktuální měsíc'!AE50+'Aktuální měsíc'!AE51</f>
        <v>0</v>
      </c>
    </row>
    <row r="12" spans="1:7" x14ac:dyDescent="0.25">
      <c r="A12" s="3" t="s">
        <v>18</v>
      </c>
      <c r="B12" s="13">
        <f>'Aktuální měsíc'!B20+'Aktuální měsíc'!D20+'Aktuální měsíc'!F20+'Aktuální měsíc'!H20+'Aktuální měsíc'!J20+'Aktuální měsíc'!N20+'Aktuální měsíc'!P20+'Aktuální měsíc'!R20+'Aktuální měsíc'!T20+'Aktuální měsíc'!V20</f>
        <v>0</v>
      </c>
      <c r="C12" s="13">
        <f>'Aktuální měsíc'!C20+'Aktuální měsíc'!E20+'Aktuální měsíc'!G20+'Aktuální měsíc'!I20+'Aktuální měsíc'!K20+'Aktuální měsíc'!O20+'Aktuální měsíc'!Q20+'Aktuální měsíc'!S20+'Aktuální měsíc'!U20+'Aktuální měsíc'!W20</f>
        <v>0</v>
      </c>
      <c r="D12" s="13">
        <f>'Aktuální měsíc'!B55+'Aktuální měsíc'!D55+'Aktuální měsíc'!F55+'Aktuální měsíc'!H55+'Aktuální měsíc'!J55+'Aktuální měsíc'!L55+'Aktuální měsíc'!N55+'Aktuální měsíc'!P55</f>
        <v>0</v>
      </c>
      <c r="E12" s="13">
        <f>'Aktuální měsíc'!C55+'Aktuální měsíc'!E55+'Aktuální měsíc'!G55+'Aktuální měsíc'!I55+'Aktuální měsíc'!K55+'Aktuální měsíc'!M55+'Aktuální měsíc'!O55+'Aktuální měsíc'!Q55</f>
        <v>0</v>
      </c>
      <c r="F12" s="13">
        <f>'Aktuální měsíc'!T55+'Aktuální měsíc'!V55+'Aktuální měsíc'!X55+'Aktuální měsíc'!Z55+'Aktuální měsíc'!AB55+'Aktuální měsíc'!AD55</f>
        <v>0</v>
      </c>
      <c r="G12" s="13">
        <f>'Aktuální měsíc'!U55+'Aktuální měsíc'!W55+'Aktuální měsíc'!Y55+'Aktuální měsíc'!AA55+'Aktuální měsíc'!AC55+'Aktuální měsíc'!AE55</f>
        <v>0</v>
      </c>
    </row>
    <row r="13" spans="1:7" x14ac:dyDescent="0.25">
      <c r="A13" s="3" t="s">
        <v>9</v>
      </c>
      <c r="B13" s="13">
        <f>'Aktuální měsíc'!B9+'Aktuální měsíc'!D9+'Aktuální měsíc'!F9+'Aktuální měsíc'!H9+'Aktuální měsíc'!J9+'Aktuální měsíc'!N9+'Aktuální měsíc'!P9+'Aktuální měsíc'!R9+'Aktuální měsíc'!T9+'Aktuální měsíc'!V9</f>
        <v>0</v>
      </c>
      <c r="C13" s="13">
        <f>'Aktuální měsíc'!C9+'Aktuální měsíc'!E9+'Aktuální měsíc'!G9+'Aktuální měsíc'!I9+'Aktuální měsíc'!K9+'Aktuální měsíc'!O9+'Aktuální měsíc'!Q9+'Aktuální měsíc'!S9+'Aktuální měsíc'!U9+'Aktuální měsíc'!W9</f>
        <v>0</v>
      </c>
      <c r="D13" s="13">
        <f>'Aktuální měsíc'!B44+'Aktuální měsíc'!D44+'Aktuální měsíc'!F44+'Aktuální měsíc'!H44+'Aktuální měsíc'!J44+'Aktuální měsíc'!L44+'Aktuální měsíc'!N44+'Aktuální měsíc'!P44</f>
        <v>0</v>
      </c>
      <c r="E13" s="13">
        <f>'Aktuální měsíc'!C44+'Aktuální měsíc'!E44+'Aktuální měsíc'!G44+'Aktuální měsíc'!I44+'Aktuální měsíc'!K44+'Aktuální měsíc'!M44+'Aktuální měsíc'!O44+'Aktuální měsíc'!Q44</f>
        <v>0</v>
      </c>
      <c r="F13" s="13">
        <f>'Aktuální měsíc'!T44+'Aktuální měsíc'!V44+'Aktuální měsíc'!X44+'Aktuální měsíc'!Z44+'Aktuální měsíc'!AB44+'Aktuální měsíc'!AD44</f>
        <v>0</v>
      </c>
      <c r="G13" s="13">
        <f>'Aktuální měsíc'!U44+'Aktuální měsíc'!W44+'Aktuální měsíc'!Y44+'Aktuální měsíc'!AA44+'Aktuální měsíc'!AC44+'Aktuální měsíc'!AE44</f>
        <v>0</v>
      </c>
    </row>
    <row r="14" spans="1:7" x14ac:dyDescent="0.25">
      <c r="A14" s="3" t="s">
        <v>17</v>
      </c>
      <c r="B14" s="13">
        <f>'Aktuální měsíc'!B18+'Aktuální měsíc'!D18+'Aktuální měsíc'!F18+'Aktuální měsíc'!H18+'Aktuální měsíc'!J18+'Aktuální měsíc'!N18+'Aktuální měsíc'!P18+'Aktuální měsíc'!R18+'Aktuální měsíc'!T18+'Aktuální měsíc'!V18</f>
        <v>0</v>
      </c>
      <c r="C14" s="13">
        <f>'Aktuální měsíc'!C18+'Aktuální měsíc'!E18+'Aktuální měsíc'!G18+'Aktuální měsíc'!I18+'Aktuální měsíc'!K18+'Aktuální měsíc'!O18+'Aktuální měsíc'!Q18+'Aktuální měsíc'!S18+'Aktuální měsíc'!U18+'Aktuální měsíc'!W18</f>
        <v>0</v>
      </c>
      <c r="D14" s="13">
        <f>'Aktuální měsíc'!B53+'Aktuální měsíc'!D53+'Aktuální měsíc'!F53+'Aktuální měsíc'!H53+'Aktuální měsíc'!J53+'Aktuální měsíc'!L53+'Aktuální měsíc'!N53+'Aktuální měsíc'!P53</f>
        <v>0</v>
      </c>
      <c r="E14" s="13">
        <f>'Aktuální měsíc'!C53+'Aktuální měsíc'!E53+'Aktuální měsíc'!G53+'Aktuální měsíc'!I53+'Aktuální měsíc'!K53+'Aktuální měsíc'!M53+'Aktuální měsíc'!O53+'Aktuální měsíc'!Q53</f>
        <v>0</v>
      </c>
      <c r="F14" s="13">
        <f>'Aktuální měsíc'!T53+'Aktuální měsíc'!V53+'Aktuální měsíc'!X53+'Aktuální měsíc'!Z53+'Aktuální měsíc'!AB53+'Aktuální měsíc'!AD53</f>
        <v>0</v>
      </c>
      <c r="G14" s="13">
        <f>'Aktuální měsíc'!U53+'Aktuální měsíc'!W53+'Aktuální měsíc'!Y53+'Aktuální měsíc'!AA53+'Aktuální měsíc'!AC53+'Aktuální měsíc'!AE53</f>
        <v>0</v>
      </c>
    </row>
    <row r="15" spans="1:7" x14ac:dyDescent="0.25">
      <c r="A15" s="3" t="s">
        <v>29</v>
      </c>
      <c r="B15" s="13">
        <f>'Aktuální měsíc'!B22+'Aktuální měsíc'!D22+'Aktuální měsíc'!F22+'Aktuální měsíc'!H22+'Aktuální měsíc'!J22+'Aktuální měsíc'!N22+'Aktuální měsíc'!P22+'Aktuální měsíc'!R22+'Aktuální měsíc'!T22+'Aktuální měsíc'!V22</f>
        <v>0</v>
      </c>
      <c r="C15" s="13">
        <f>'Aktuální měsíc'!C22+'Aktuální měsíc'!E22+'Aktuální měsíc'!G22+'Aktuální měsíc'!I22+'Aktuální měsíc'!K22+'Aktuální měsíc'!O22+'Aktuální měsíc'!Q22+'Aktuální měsíc'!S22+'Aktuální měsíc'!U22+'Aktuální měsíc'!W22</f>
        <v>0</v>
      </c>
      <c r="D15" s="13">
        <f>'Aktuální měsíc'!B57+'Aktuální měsíc'!D57+'Aktuální měsíc'!F57+'Aktuální měsíc'!H57+'Aktuální měsíc'!J57+'Aktuální měsíc'!L57+'Aktuální měsíc'!N57+'Aktuální měsíc'!P57</f>
        <v>0</v>
      </c>
      <c r="E15" s="13">
        <f>'Aktuální měsíc'!C57+'Aktuální měsíc'!E57+'Aktuální měsíc'!G57+'Aktuální měsíc'!I57+'Aktuální měsíc'!K57+'Aktuální měsíc'!M57+'Aktuální měsíc'!O57+'Aktuální měsíc'!Q57</f>
        <v>0</v>
      </c>
      <c r="F15" s="13">
        <f>'Aktuální měsíc'!T57+'Aktuální měsíc'!V57+'Aktuální měsíc'!X57+'Aktuální měsíc'!Z57+'Aktuální měsíc'!AB57+'Aktuální měsíc'!AD57</f>
        <v>0</v>
      </c>
      <c r="G15" s="13">
        <f>'Aktuální měsíc'!U57+'Aktuální měsíc'!W57+'Aktuální měsíc'!Y57+'Aktuální měsíc'!AA57+'Aktuální měsíc'!AC57+'Aktuální měsíc'!AE57</f>
        <v>0</v>
      </c>
    </row>
    <row r="16" spans="1:7" x14ac:dyDescent="0.25">
      <c r="A16" s="3" t="s">
        <v>5</v>
      </c>
      <c r="B16" s="13">
        <f>'Aktuální měsíc'!B5+'Aktuální měsíc'!B6+'Aktuální měsíc'!D5+'Aktuální měsíc'!D6+'Aktuální měsíc'!F5+'Aktuální měsíc'!F6+'Aktuální měsíc'!H5+'Aktuální měsíc'!H6+'Aktuální měsíc'!J5+'Aktuální měsíc'!J6+'Aktuální měsíc'!N5+'Aktuální měsíc'!N6+'Aktuální měsíc'!P5+'Aktuální měsíc'!P6+'Aktuální měsíc'!R5+'Aktuální měsíc'!R6+'Aktuální měsíc'!T5+'Aktuální měsíc'!T6+'Aktuální měsíc'!V5+'Aktuální měsíc'!V6</f>
        <v>0</v>
      </c>
      <c r="C16" s="13">
        <f>'Aktuální měsíc'!C5+'Aktuální měsíc'!C6+'Aktuální měsíc'!E5+'Aktuální měsíc'!E6+'Aktuální měsíc'!G5+'Aktuální měsíc'!G6+'Aktuální měsíc'!I5+'Aktuální měsíc'!I6+'Aktuální měsíc'!K5+'Aktuální měsíc'!K6+'Aktuální měsíc'!O5+'Aktuální měsíc'!O6+'Aktuální měsíc'!Q5+'Aktuální měsíc'!Q6+'Aktuální měsíc'!S5+'Aktuální měsíc'!S6+'Aktuální měsíc'!U5+'Aktuální měsíc'!U6+'Aktuální měsíc'!W5+'Aktuální měsíc'!W6</f>
        <v>0</v>
      </c>
      <c r="D16" s="13">
        <f>'Aktuální měsíc'!B38+'Aktuální měsíc'!B39+'Aktuální měsíc'!D38+'Aktuální měsíc'!D39+'Aktuální měsíc'!F38+'Aktuální měsíc'!F39+'Aktuální měsíc'!H38+'Aktuální měsíc'!H39+'Aktuální měsíc'!J38+'Aktuální měsíc'!J39+'Aktuální měsíc'!L38+'Aktuální měsíc'!L39+'Aktuální měsíc'!N38+'Aktuální měsíc'!N39+'Aktuální měsíc'!P38+'Aktuální měsíc'!P39</f>
        <v>0</v>
      </c>
      <c r="E16" s="13">
        <f>'Aktuální měsíc'!C38+'Aktuální měsíc'!C39+'Aktuální měsíc'!E38+'Aktuální měsíc'!E39+'Aktuální měsíc'!G38+'Aktuální měsíc'!G39+'Aktuální měsíc'!I38+'Aktuální měsíc'!I39+'Aktuální měsíc'!K38+'Aktuální měsíc'!K39+'Aktuální měsíc'!M38+'Aktuální měsíc'!M39+'Aktuální měsíc'!O38+'Aktuální měsíc'!O39+'Aktuální měsíc'!Q38+'Aktuální měsíc'!Q39</f>
        <v>0</v>
      </c>
      <c r="F16" s="13">
        <f>'Aktuální měsíc'!T38+'Aktuální měsíc'!T39+'Aktuální měsíc'!V38+'Aktuální měsíc'!V39+'Aktuální měsíc'!X38+'Aktuální měsíc'!X39+'Aktuální měsíc'!Z38+'Aktuální měsíc'!Z39+'Aktuální měsíc'!AB38+'Aktuální měsíc'!AB39+'Aktuální měsíc'!AD38+'Aktuální měsíc'!AD39</f>
        <v>0</v>
      </c>
      <c r="G16" s="13">
        <f>'Aktuální měsíc'!U38+'Aktuální měsíc'!U39+'Aktuální měsíc'!W38+'Aktuální měsíc'!W39+'Aktuální měsíc'!Y38+'Aktuální měsíc'!Y39+'Aktuální měsíc'!AA38+'Aktuální měsíc'!AA39+'Aktuální měsíc'!AC38+'Aktuální měsíc'!AC39+'Aktuální měsíc'!AE38+'Aktuální měsíc'!AE39</f>
        <v>0</v>
      </c>
    </row>
    <row r="17" spans="1:7" x14ac:dyDescent="0.25">
      <c r="A17" s="3" t="s">
        <v>20</v>
      </c>
      <c r="B17" s="13">
        <f>'Aktuální měsíc'!B23+'Aktuální měsíc'!B24+'Aktuální měsíc'!D23+'Aktuální měsíc'!D24+'Aktuální měsíc'!F23+'Aktuální měsíc'!F24+'Aktuální měsíc'!H23+'Aktuální měsíc'!H24+'Aktuální měsíc'!J23+'Aktuální měsíc'!J24+'Aktuální měsíc'!N23+'Aktuální měsíc'!N24+'Aktuální měsíc'!P23+'Aktuální měsíc'!P24+'Aktuální měsíc'!R23+'Aktuální měsíc'!R24+'Aktuální měsíc'!T23+'Aktuální měsíc'!T24+'Aktuální měsíc'!V23+'Aktuální měsíc'!V24</f>
        <v>0</v>
      </c>
      <c r="C17" s="13">
        <f>'Aktuální měsíc'!C23+'Aktuální měsíc'!C24+'Aktuální měsíc'!E23+'Aktuální měsíc'!E24+'Aktuální měsíc'!G23+'Aktuální měsíc'!G24+'Aktuální měsíc'!I23+'Aktuální měsíc'!I24+'Aktuální měsíc'!K23+'Aktuální měsíc'!K24+'Aktuální měsíc'!O23+'Aktuální měsíc'!O24+'Aktuální měsíc'!Q23+'Aktuální měsíc'!Q24+'Aktuální měsíc'!S23+'Aktuální měsíc'!S24+'Aktuální měsíc'!U23+'Aktuální měsíc'!U24+'Aktuální měsíc'!W23+'Aktuální měsíc'!W24</f>
        <v>0</v>
      </c>
      <c r="D17" s="13">
        <f>'Aktuální měsíc'!B58+'Aktuální měsíc'!D58+'Aktuální měsíc'!F58+'Aktuální měsíc'!H58+'Aktuální měsíc'!J58+'Aktuální měsíc'!L58+'Aktuální měsíc'!N58+'Aktuální měsíc'!P58</f>
        <v>0</v>
      </c>
      <c r="E17" s="13">
        <f>'Aktuální měsíc'!C58+'Aktuální měsíc'!E58+'Aktuální měsíc'!G58+'Aktuální měsíc'!I58+'Aktuální měsíc'!K58+'Aktuální měsíc'!M58+'Aktuální měsíc'!O58+'Aktuální měsíc'!Q58</f>
        <v>0</v>
      </c>
      <c r="F17" s="13">
        <f>'Aktuální měsíc'!T58+'Aktuální měsíc'!V58+'Aktuální měsíc'!X58+'Aktuální měsíc'!Z58+'Aktuální měsíc'!AB58+'Aktuální měsíc'!AD58</f>
        <v>0</v>
      </c>
      <c r="G17" s="13">
        <f>'Aktuální měsíc'!U58+'Aktuální měsíc'!W58+'Aktuální měsíc'!Y58+'Aktuální měsíc'!AA58+'Aktuální měsíc'!AC58+'Aktuální měsíc'!AE58</f>
        <v>0</v>
      </c>
    </row>
    <row r="18" spans="1:7" x14ac:dyDescent="0.25">
      <c r="A18" s="3" t="s">
        <v>8</v>
      </c>
      <c r="B18" s="13">
        <f>'Aktuální měsíc'!B8+'Aktuální měsíc'!D8+'Aktuální měsíc'!F8+'Aktuální měsíc'!H8+'Aktuální měsíc'!J8+'Aktuální měsíc'!N8+'Aktuální měsíc'!P8+'Aktuální měsíc'!R8+'Aktuální měsíc'!T8+'Aktuální měsíc'!V8</f>
        <v>0</v>
      </c>
      <c r="C18" s="13">
        <f>'Aktuální měsíc'!C8+'Aktuální měsíc'!E8+'Aktuální měsíc'!G8+'Aktuální měsíc'!I8+'Aktuální měsíc'!K8+'Aktuální měsíc'!O8+'Aktuální měsíc'!Q8+'Aktuální měsíc'!S8+'Aktuální měsíc'!U8+'Aktuální měsíc'!W8</f>
        <v>0</v>
      </c>
      <c r="D18" s="13">
        <f>'Aktuální měsíc'!B41+'Aktuální měsíc'!B42+'Aktuální měsíc'!B43+'Aktuální měsíc'!D41+'Aktuální měsíc'!D42+'Aktuální měsíc'!D43+'Aktuální měsíc'!F41+'Aktuální měsíc'!F42+'Aktuální měsíc'!F43+'Aktuální měsíc'!H41+'Aktuální měsíc'!H42+'Aktuální měsíc'!H43+'Aktuální měsíc'!J41+'Aktuální měsíc'!J42+'Aktuální měsíc'!J43+'Aktuální měsíc'!L41+'Aktuální měsíc'!L42+'Aktuální měsíc'!L43+'Aktuální měsíc'!N41+'Aktuální měsíc'!N42+'Aktuální měsíc'!N43+'Aktuální měsíc'!P41+'Aktuální měsíc'!P42+'Aktuální měsíc'!P43</f>
        <v>0</v>
      </c>
      <c r="E18" s="13">
        <f>'Aktuální měsíc'!C41+'Aktuální měsíc'!C42+'Aktuální měsíc'!C43+'Aktuální měsíc'!E41+'Aktuální měsíc'!E42+'Aktuální měsíc'!E43+'Aktuální měsíc'!G41+'Aktuální měsíc'!G42+'Aktuální měsíc'!G43+'Aktuální měsíc'!I41+'Aktuální měsíc'!I42+'Aktuální měsíc'!I43+'Aktuální měsíc'!K41+'Aktuální měsíc'!K42+'Aktuální měsíc'!K43+'Aktuální měsíc'!M41+'Aktuální měsíc'!M42+'Aktuální měsíc'!M43+'Aktuální měsíc'!O41+'Aktuální měsíc'!O42+'Aktuální měsíc'!O43+'Aktuální měsíc'!Q41+'Aktuální měsíc'!Q42+'Aktuální měsíc'!Q43</f>
        <v>0</v>
      </c>
      <c r="F18" s="13">
        <f>'Aktuální měsíc'!T41+'Aktuální měsíc'!T42+'Aktuální měsíc'!T43+'Aktuální měsíc'!V41+'Aktuální měsíc'!V42+'Aktuální měsíc'!V43+'Aktuální měsíc'!X41+'Aktuální měsíc'!X42+'Aktuální měsíc'!X43+'Aktuální měsíc'!Z41+'Aktuální měsíc'!Z42+'Aktuální měsíc'!Z43+'Aktuální měsíc'!AB41+'Aktuální měsíc'!AB42+'Aktuální měsíc'!AB43+'Aktuální měsíc'!AD41+'Aktuální měsíc'!AD42+'Aktuální měsíc'!AD43</f>
        <v>0</v>
      </c>
      <c r="G18" s="13">
        <f>'Aktuální měsíc'!U41+'Aktuální měsíc'!U42+'Aktuální měsíc'!U43+'Aktuální měsíc'!W41+'Aktuální měsíc'!W42+'Aktuální měsíc'!W43+'Aktuální měsíc'!Y41+'Aktuální měsíc'!Y42+'Aktuální měsíc'!Y43+'Aktuální měsíc'!AA41+'Aktuální měsíc'!AA42+'Aktuální měsíc'!AA43+'Aktuální měsíc'!AC41+'Aktuální měsíc'!AC42+'Aktuální měsíc'!AC43+'Aktuální měsíc'!AE41+'Aktuální měsíc'!AE42+'Aktuální měsíc'!AE43</f>
        <v>0</v>
      </c>
    </row>
    <row r="19" spans="1:7" x14ac:dyDescent="0.25">
      <c r="A19" s="3" t="s">
        <v>3</v>
      </c>
      <c r="B19" s="13">
        <f>'Aktuální měsíc'!B3+'Aktuální měsíc'!D3+'Aktuální měsíc'!F3+'Aktuální měsíc'!H3+'Aktuální měsíc'!J3+'Aktuální měsíc'!N3+'Aktuální měsíc'!P3+'Aktuální měsíc'!R3+'Aktuální měsíc'!T3+'Aktuální měsíc'!V3</f>
        <v>0</v>
      </c>
      <c r="C19" s="13">
        <f>'Aktuální měsíc'!C3+'Aktuální měsíc'!E3+'Aktuální měsíc'!G3+'Aktuální měsíc'!I3+'Aktuální měsíc'!K3+'Aktuální měsíc'!O3+'Aktuální měsíc'!Q3+'Aktuální měsíc'!S3+'Aktuální měsíc'!U3+'Aktuální měsíc'!W3</f>
        <v>0</v>
      </c>
      <c r="D19" s="13">
        <f>'Aktuální měsíc'!B35+'Aktuální měsíc'!D35+'Aktuální měsíc'!F35+'Aktuální měsíc'!H35+'Aktuální měsíc'!J35+'Aktuální měsíc'!L35+'Aktuální měsíc'!N35+'Aktuální měsíc'!P35</f>
        <v>0</v>
      </c>
      <c r="E19" s="13">
        <f>'Aktuální měsíc'!C35+'Aktuální měsíc'!E35+'Aktuální měsíc'!G35+'Aktuální měsíc'!I35+'Aktuální měsíc'!K35+'Aktuální měsíc'!M35+'Aktuální měsíc'!O35+'Aktuální měsíc'!Q35</f>
        <v>0</v>
      </c>
      <c r="F19" s="13">
        <f>'Aktuální měsíc'!T35+'Aktuální měsíc'!V35+'Aktuální měsíc'!X35+'Aktuální měsíc'!Z35+'Aktuální měsíc'!AB35+'Aktuální měsíc'!AD35</f>
        <v>0</v>
      </c>
      <c r="G19" s="13">
        <f>'Aktuální měsíc'!U35+'Aktuální měsíc'!W35+'Aktuální měsíc'!Y35+'Aktuální měsíc'!AA35+'Aktuální měsíc'!AC35+'Aktuální měsíc'!AE35</f>
        <v>0</v>
      </c>
    </row>
    <row r="20" spans="1:7" x14ac:dyDescent="0.25">
      <c r="A20" s="3" t="s">
        <v>7</v>
      </c>
      <c r="B20" s="13">
        <f>'Aktuální měsíc'!B7+'Aktuální měsíc'!D7+'Aktuální měsíc'!F7+'Aktuální měsíc'!H7+'Aktuální měsíc'!J7+'Aktuální měsíc'!N7+'Aktuální měsíc'!P7+'Aktuální měsíc'!R7+'Aktuální měsíc'!T7+'Aktuální měsíc'!V7</f>
        <v>0</v>
      </c>
      <c r="C20" s="13">
        <f>'Aktuální měsíc'!C7+'Aktuální měsíc'!E7+'Aktuální měsíc'!G7+'Aktuální měsíc'!I7+'Aktuální měsíc'!K7+'Aktuální měsíc'!O7+'Aktuální měsíc'!Q7+'Aktuální měsíc'!S7+'Aktuální měsíc'!U7+'Aktuální měsíc'!W7</f>
        <v>0</v>
      </c>
      <c r="D20" s="13">
        <f>'Aktuální měsíc'!B40+'Aktuální měsíc'!D40+'Aktuální měsíc'!F40+'Aktuální měsíc'!H40+'Aktuální měsíc'!J40+'Aktuální měsíc'!L40+'Aktuální měsíc'!N40+'Aktuální měsíc'!P40</f>
        <v>0</v>
      </c>
      <c r="E20" s="13">
        <f>'Aktuální měsíc'!C40+'Aktuální měsíc'!E40+'Aktuální měsíc'!G40+'Aktuální měsíc'!I40+'Aktuální měsíc'!K40+'Aktuální měsíc'!M40+'Aktuální měsíc'!O40+'Aktuální měsíc'!Q40</f>
        <v>0</v>
      </c>
      <c r="F20" s="13">
        <f>'Aktuální měsíc'!T40+'Aktuální měsíc'!V40+'Aktuální měsíc'!X40+'Aktuální měsíc'!Z40+'Aktuální měsíc'!AB40+'Aktuální měsíc'!AD40</f>
        <v>0</v>
      </c>
      <c r="G20" s="13">
        <f>'Aktuální měsíc'!U40+'Aktuální měsíc'!W40+'Aktuální měsíc'!Y40+'Aktuální měsíc'!AA40+'Aktuální měsíc'!AC40+'Aktuální měsíc'!AE40</f>
        <v>0</v>
      </c>
    </row>
    <row r="21" spans="1:7" x14ac:dyDescent="0.25">
      <c r="A21" s="3" t="s">
        <v>16</v>
      </c>
      <c r="B21" s="13">
        <f>'Aktuální měsíc'!B17+'Aktuální měsíc'!D17+'Aktuální měsíc'!F17+'Aktuální měsíc'!H17+'Aktuální měsíc'!J17+'Aktuální měsíc'!N17+'Aktuální měsíc'!P17+'Aktuální měsíc'!R17+'Aktuální měsíc'!T17+'Aktuální měsíc'!V17</f>
        <v>0</v>
      </c>
      <c r="C21" s="13">
        <f>'Aktuální měsíc'!C17+'Aktuální měsíc'!E17+'Aktuální měsíc'!G17+'Aktuální měsíc'!I17+'Aktuální měsíc'!K17+'Aktuální měsíc'!O17+'Aktuální měsíc'!Q17+'Aktuální měsíc'!S17+'Aktuální měsíc'!U17+'Aktuální měsíc'!W17</f>
        <v>0</v>
      </c>
      <c r="D21" s="13">
        <f>'Aktuální měsíc'!B52+'Aktuální měsíc'!D52+'Aktuální měsíc'!F52+'Aktuální měsíc'!H52+'Aktuální měsíc'!J52+'Aktuální měsíc'!L52+'Aktuální měsíc'!N52+'Aktuální měsíc'!P52</f>
        <v>0</v>
      </c>
      <c r="E21" s="13">
        <f>'Aktuální měsíc'!C52+'Aktuální měsíc'!E52+'Aktuální měsíc'!G52+'Aktuální měsíc'!I52+'Aktuální měsíc'!K52+'Aktuální měsíc'!M52+'Aktuální měsíc'!O52+'Aktuální měsíc'!Q52</f>
        <v>0</v>
      </c>
      <c r="F21" s="13">
        <f>'Aktuální měsíc'!T52+'Aktuální měsíc'!V52+'Aktuální měsíc'!X52+'Aktuální měsíc'!Z52+'Aktuální měsíc'!AB52+'Aktuální měsíc'!AD52</f>
        <v>0</v>
      </c>
      <c r="G21" s="13">
        <f>'Aktuální měsíc'!U52+'Aktuální měsíc'!W52+'Aktuální měsíc'!Y52+'Aktuální měsíc'!AA52+'Aktuální měsíc'!AC52+'Aktuální měsíc'!AE52</f>
        <v>0</v>
      </c>
    </row>
    <row r="22" spans="1:7" s="8" customFormat="1" x14ac:dyDescent="0.25">
      <c r="A22" s="1" t="s">
        <v>22</v>
      </c>
      <c r="B22" s="10">
        <f>SUM(B3:B21)</f>
        <v>0</v>
      </c>
      <c r="C22" s="10">
        <f t="shared" ref="C22:G22" si="0">SUM(C3:C21)</f>
        <v>0</v>
      </c>
      <c r="D22" s="10">
        <f t="shared" si="0"/>
        <v>0</v>
      </c>
      <c r="E22" s="10">
        <f t="shared" si="0"/>
        <v>0</v>
      </c>
      <c r="F22" s="10">
        <f t="shared" si="0"/>
        <v>0</v>
      </c>
      <c r="G22" s="10">
        <f t="shared" si="0"/>
        <v>0</v>
      </c>
    </row>
  </sheetData>
  <sortState ref="A3:G21">
    <sortCondition ref="A3:A21"/>
  </sortState>
  <mergeCells count="3">
    <mergeCell ref="B1:C1"/>
    <mergeCell ref="D1:E1"/>
    <mergeCell ref="F1:G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63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63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>
        <v>6421</v>
      </c>
      <c r="C3" s="6">
        <v>4053003.87</v>
      </c>
      <c r="D3" s="6">
        <v>3358</v>
      </c>
      <c r="E3" s="6">
        <v>22092297.620000001</v>
      </c>
      <c r="F3" s="6">
        <v>3904</v>
      </c>
      <c r="G3" s="6">
        <v>17072562.379999999</v>
      </c>
      <c r="H3" s="6">
        <v>54</v>
      </c>
      <c r="I3" s="6">
        <v>620600</v>
      </c>
      <c r="J3" s="6">
        <v>2</v>
      </c>
      <c r="K3" s="6">
        <v>10000</v>
      </c>
      <c r="L3" s="33" t="s">
        <v>3</v>
      </c>
      <c r="M3" s="34"/>
      <c r="N3" s="6">
        <v>291</v>
      </c>
      <c r="O3" s="6">
        <v>2414044</v>
      </c>
      <c r="P3" s="6">
        <v>266</v>
      </c>
      <c r="Q3" s="6">
        <v>1479678.22</v>
      </c>
      <c r="R3" s="6">
        <v>2</v>
      </c>
      <c r="S3" s="6">
        <v>38000</v>
      </c>
      <c r="T3" s="6">
        <v>1</v>
      </c>
      <c r="U3" s="6">
        <v>2000</v>
      </c>
      <c r="V3" s="6">
        <v>1</v>
      </c>
      <c r="W3" s="6">
        <v>25000</v>
      </c>
    </row>
    <row r="4" spans="1:23" x14ac:dyDescent="0.25">
      <c r="A4" s="3" t="s">
        <v>4</v>
      </c>
      <c r="B4" s="6">
        <v>4484</v>
      </c>
      <c r="C4" s="6">
        <v>2711090</v>
      </c>
      <c r="D4" s="6">
        <v>1948</v>
      </c>
      <c r="E4" s="6">
        <v>12655147</v>
      </c>
      <c r="F4" s="6">
        <v>3684</v>
      </c>
      <c r="G4" s="6">
        <v>13318017</v>
      </c>
      <c r="H4" s="6">
        <v>12</v>
      </c>
      <c r="I4" s="6">
        <v>141000</v>
      </c>
      <c r="J4" s="6">
        <v>0</v>
      </c>
      <c r="K4" s="6">
        <v>0</v>
      </c>
      <c r="L4" s="33" t="s">
        <v>4</v>
      </c>
      <c r="M4" s="34"/>
      <c r="N4" s="6">
        <v>160</v>
      </c>
      <c r="O4" s="6">
        <v>1517015</v>
      </c>
      <c r="P4" s="6">
        <v>161</v>
      </c>
      <c r="Q4" s="6">
        <v>906958</v>
      </c>
      <c r="R4" s="6">
        <v>3</v>
      </c>
      <c r="S4" s="6">
        <v>33000</v>
      </c>
      <c r="T4" s="6">
        <v>0</v>
      </c>
      <c r="U4" s="6">
        <v>0</v>
      </c>
      <c r="V4" s="6">
        <v>1</v>
      </c>
      <c r="W4" s="6">
        <v>25000</v>
      </c>
    </row>
    <row r="5" spans="1:23" x14ac:dyDescent="0.25">
      <c r="A5" s="3" t="s">
        <v>5</v>
      </c>
      <c r="B5" s="6">
        <v>2209</v>
      </c>
      <c r="C5" s="6">
        <v>1330971</v>
      </c>
      <c r="D5" s="6">
        <v>866</v>
      </c>
      <c r="E5" s="6">
        <v>5437438</v>
      </c>
      <c r="F5" s="6">
        <v>1332</v>
      </c>
      <c r="G5" s="6">
        <v>4629254</v>
      </c>
      <c r="H5" s="6">
        <v>11</v>
      </c>
      <c r="I5" s="6">
        <v>131000</v>
      </c>
      <c r="J5" s="6">
        <v>1</v>
      </c>
      <c r="K5" s="6">
        <v>5000</v>
      </c>
      <c r="L5" s="33" t="s">
        <v>5</v>
      </c>
      <c r="M5" s="34"/>
      <c r="N5" s="7">
        <v>81</v>
      </c>
      <c r="O5" s="7">
        <v>716250</v>
      </c>
      <c r="P5" s="7">
        <v>94</v>
      </c>
      <c r="Q5" s="7">
        <v>528782</v>
      </c>
      <c r="R5" s="7">
        <v>0</v>
      </c>
      <c r="S5" s="7">
        <v>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33" t="s">
        <v>6</v>
      </c>
      <c r="M6" s="34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>
        <v>1291</v>
      </c>
      <c r="C7" s="6">
        <v>780580</v>
      </c>
      <c r="D7" s="6">
        <v>537</v>
      </c>
      <c r="E7" s="6">
        <v>3394668</v>
      </c>
      <c r="F7" s="6">
        <v>781</v>
      </c>
      <c r="G7" s="6">
        <v>2966895</v>
      </c>
      <c r="H7" s="6">
        <v>3</v>
      </c>
      <c r="I7" s="6">
        <v>30000</v>
      </c>
      <c r="J7" s="6">
        <v>0</v>
      </c>
      <c r="K7" s="6">
        <v>0</v>
      </c>
      <c r="L7" s="33" t="s">
        <v>7</v>
      </c>
      <c r="M7" s="34"/>
      <c r="N7" s="6">
        <v>54</v>
      </c>
      <c r="O7" s="6">
        <v>557282</v>
      </c>
      <c r="P7" s="6">
        <v>63</v>
      </c>
      <c r="Q7" s="6">
        <v>326659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6025</v>
      </c>
      <c r="C8" s="6">
        <v>3696700</v>
      </c>
      <c r="D8" s="6">
        <v>3165</v>
      </c>
      <c r="E8" s="6">
        <v>20435252</v>
      </c>
      <c r="F8" s="6">
        <v>4401</v>
      </c>
      <c r="G8" s="6">
        <v>17216224</v>
      </c>
      <c r="H8" s="6">
        <v>20</v>
      </c>
      <c r="I8" s="6">
        <v>224000</v>
      </c>
      <c r="J8" s="6">
        <v>1</v>
      </c>
      <c r="K8" s="6">
        <v>5000</v>
      </c>
      <c r="L8" s="33" t="s">
        <v>8</v>
      </c>
      <c r="M8" s="34"/>
      <c r="N8" s="6">
        <v>265</v>
      </c>
      <c r="O8" s="6">
        <v>2744001</v>
      </c>
      <c r="P8" s="6">
        <v>261</v>
      </c>
      <c r="Q8" s="6">
        <v>1381504</v>
      </c>
      <c r="R8" s="6">
        <v>4</v>
      </c>
      <c r="S8" s="6">
        <v>55000</v>
      </c>
      <c r="T8" s="6">
        <v>0</v>
      </c>
      <c r="U8" s="6">
        <v>0</v>
      </c>
      <c r="V8" s="6">
        <v>5</v>
      </c>
      <c r="W8" s="6">
        <v>125000</v>
      </c>
    </row>
    <row r="9" spans="1:23" x14ac:dyDescent="0.25">
      <c r="A9" s="3" t="s">
        <v>9</v>
      </c>
      <c r="B9" s="6">
        <v>5169</v>
      </c>
      <c r="C9" s="6">
        <v>3161210</v>
      </c>
      <c r="D9" s="6">
        <v>2037</v>
      </c>
      <c r="E9" s="6">
        <v>12657927</v>
      </c>
      <c r="F9" s="6">
        <v>3615</v>
      </c>
      <c r="G9" s="6">
        <v>17951706</v>
      </c>
      <c r="H9" s="6">
        <v>27</v>
      </c>
      <c r="I9" s="6">
        <v>315000</v>
      </c>
      <c r="J9" s="6">
        <v>3</v>
      </c>
      <c r="K9" s="6">
        <v>15000</v>
      </c>
      <c r="L9" s="33" t="s">
        <v>9</v>
      </c>
      <c r="M9" s="34"/>
      <c r="N9" s="6">
        <v>204</v>
      </c>
      <c r="O9" s="6">
        <v>1625802</v>
      </c>
      <c r="P9" s="6">
        <v>184</v>
      </c>
      <c r="Q9" s="6">
        <v>1057835</v>
      </c>
      <c r="R9" s="6">
        <v>2</v>
      </c>
      <c r="S9" s="6">
        <v>17000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2424</v>
      </c>
      <c r="C10" s="6">
        <v>1461410</v>
      </c>
      <c r="D10" s="6">
        <v>958</v>
      </c>
      <c r="E10" s="6">
        <v>5832207</v>
      </c>
      <c r="F10" s="6">
        <v>1933</v>
      </c>
      <c r="G10" s="6">
        <v>7908327</v>
      </c>
      <c r="H10" s="6">
        <v>7</v>
      </c>
      <c r="I10" s="6">
        <v>85000</v>
      </c>
      <c r="J10" s="6">
        <v>0</v>
      </c>
      <c r="K10" s="6">
        <v>0</v>
      </c>
      <c r="L10" s="33" t="s">
        <v>10</v>
      </c>
      <c r="M10" s="34"/>
      <c r="N10" s="6">
        <v>86</v>
      </c>
      <c r="O10" s="6">
        <v>891683</v>
      </c>
      <c r="P10" s="6">
        <v>76</v>
      </c>
      <c r="Q10" s="6">
        <v>378805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3260</v>
      </c>
      <c r="C11" s="6">
        <v>2017790</v>
      </c>
      <c r="D11" s="6">
        <v>1486</v>
      </c>
      <c r="E11" s="6">
        <v>9701864</v>
      </c>
      <c r="F11" s="6">
        <v>2400</v>
      </c>
      <c r="G11" s="6">
        <v>9973543</v>
      </c>
      <c r="H11" s="6">
        <v>18</v>
      </c>
      <c r="I11" s="6">
        <v>198000</v>
      </c>
      <c r="J11" s="6">
        <v>0</v>
      </c>
      <c r="K11" s="6">
        <v>0</v>
      </c>
      <c r="L11" s="33" t="s">
        <v>11</v>
      </c>
      <c r="M11" s="34"/>
      <c r="N11" s="6">
        <v>64</v>
      </c>
      <c r="O11" s="6">
        <v>601268</v>
      </c>
      <c r="P11" s="6">
        <v>70</v>
      </c>
      <c r="Q11" s="6">
        <v>381003</v>
      </c>
      <c r="R11" s="6">
        <v>1</v>
      </c>
      <c r="S11" s="6">
        <v>8000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1449</v>
      </c>
      <c r="C12" s="6">
        <v>911180</v>
      </c>
      <c r="D12" s="6">
        <v>633</v>
      </c>
      <c r="E12" s="6">
        <v>4115124</v>
      </c>
      <c r="F12" s="6">
        <v>924</v>
      </c>
      <c r="G12" s="6">
        <v>3530684</v>
      </c>
      <c r="H12" s="6">
        <v>7</v>
      </c>
      <c r="I12" s="6">
        <v>82000</v>
      </c>
      <c r="J12" s="6">
        <v>0</v>
      </c>
      <c r="K12" s="6">
        <v>0</v>
      </c>
      <c r="L12" s="33" t="s">
        <v>12</v>
      </c>
      <c r="M12" s="34"/>
      <c r="N12" s="6">
        <v>19</v>
      </c>
      <c r="O12" s="6">
        <v>148642</v>
      </c>
      <c r="P12" s="6">
        <v>20</v>
      </c>
      <c r="Q12" s="6">
        <v>101651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13</v>
      </c>
      <c r="B13" s="6">
        <v>1314</v>
      </c>
      <c r="C13" s="6">
        <v>793540</v>
      </c>
      <c r="D13" s="6">
        <v>672</v>
      </c>
      <c r="E13" s="6">
        <v>4270357</v>
      </c>
      <c r="F13" s="6">
        <v>871</v>
      </c>
      <c r="G13" s="6">
        <v>3419627</v>
      </c>
      <c r="H13" s="6">
        <v>4</v>
      </c>
      <c r="I13" s="6">
        <v>43000</v>
      </c>
      <c r="J13" s="6">
        <v>0</v>
      </c>
      <c r="K13" s="6">
        <v>0</v>
      </c>
      <c r="L13" s="33" t="s">
        <v>13</v>
      </c>
      <c r="M13" s="34"/>
      <c r="N13" s="6">
        <v>45</v>
      </c>
      <c r="O13" s="6">
        <v>395027</v>
      </c>
      <c r="P13" s="6">
        <v>46</v>
      </c>
      <c r="Q13" s="6">
        <v>240950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3" t="s">
        <v>14</v>
      </c>
      <c r="M14" s="34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28</v>
      </c>
      <c r="B15" s="6">
        <v>777</v>
      </c>
      <c r="C15" s="6">
        <v>469350</v>
      </c>
      <c r="D15" s="6">
        <v>406</v>
      </c>
      <c r="E15" s="6">
        <v>2683857</v>
      </c>
      <c r="F15" s="6">
        <v>500</v>
      </c>
      <c r="G15" s="6">
        <v>1948576</v>
      </c>
      <c r="H15" s="6">
        <v>4</v>
      </c>
      <c r="I15" s="6">
        <v>49000</v>
      </c>
      <c r="J15" s="6">
        <v>0</v>
      </c>
      <c r="K15" s="6">
        <v>0</v>
      </c>
      <c r="L15" s="33" t="s">
        <v>28</v>
      </c>
      <c r="M15" s="34"/>
      <c r="N15" s="6">
        <v>41</v>
      </c>
      <c r="O15" s="6">
        <v>301209</v>
      </c>
      <c r="P15" s="6">
        <v>38</v>
      </c>
      <c r="Q15" s="6">
        <v>214693</v>
      </c>
      <c r="R15" s="6">
        <v>1</v>
      </c>
      <c r="S15" s="6">
        <v>10000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2167</v>
      </c>
      <c r="C16" s="6">
        <v>1311370</v>
      </c>
      <c r="D16" s="6">
        <v>1203</v>
      </c>
      <c r="E16" s="6">
        <v>7585806</v>
      </c>
      <c r="F16" s="6">
        <v>1144</v>
      </c>
      <c r="G16" s="6">
        <v>4610352</v>
      </c>
      <c r="H16" s="6">
        <v>12</v>
      </c>
      <c r="I16" s="6">
        <v>154000</v>
      </c>
      <c r="J16" s="6">
        <v>1</v>
      </c>
      <c r="K16" s="6">
        <v>5000</v>
      </c>
      <c r="L16" s="33" t="s">
        <v>15</v>
      </c>
      <c r="M16" s="34"/>
      <c r="N16" s="6">
        <v>86</v>
      </c>
      <c r="O16" s="6">
        <v>948223</v>
      </c>
      <c r="P16" s="6">
        <v>105</v>
      </c>
      <c r="Q16" s="6">
        <v>573027</v>
      </c>
      <c r="R16" s="6">
        <v>5</v>
      </c>
      <c r="S16" s="6">
        <v>63000</v>
      </c>
      <c r="T16" s="6">
        <v>0</v>
      </c>
      <c r="U16" s="6">
        <v>0</v>
      </c>
      <c r="V16" s="6">
        <v>1</v>
      </c>
      <c r="W16" s="6">
        <v>25000</v>
      </c>
    </row>
    <row r="17" spans="1:23" x14ac:dyDescent="0.25">
      <c r="A17" s="3" t="s">
        <v>16</v>
      </c>
      <c r="B17" s="6">
        <v>1254</v>
      </c>
      <c r="C17" s="6">
        <v>757490</v>
      </c>
      <c r="D17" s="6">
        <v>703</v>
      </c>
      <c r="E17" s="6">
        <v>4563955</v>
      </c>
      <c r="F17" s="6">
        <v>721</v>
      </c>
      <c r="G17" s="6">
        <v>3099320</v>
      </c>
      <c r="H17" s="6">
        <v>5</v>
      </c>
      <c r="I17" s="6">
        <v>59000</v>
      </c>
      <c r="J17" s="6">
        <v>0</v>
      </c>
      <c r="K17" s="6">
        <v>0</v>
      </c>
      <c r="L17" s="33" t="s">
        <v>16</v>
      </c>
      <c r="M17" s="34"/>
      <c r="N17" s="6">
        <v>74</v>
      </c>
      <c r="O17" s="6">
        <v>653817</v>
      </c>
      <c r="P17" s="6">
        <v>75</v>
      </c>
      <c r="Q17" s="6">
        <v>400202</v>
      </c>
      <c r="R17" s="6">
        <v>3</v>
      </c>
      <c r="S17" s="6">
        <v>34000</v>
      </c>
      <c r="T17" s="6">
        <v>0</v>
      </c>
      <c r="U17" s="6">
        <v>0</v>
      </c>
      <c r="V17" s="6">
        <v>1</v>
      </c>
      <c r="W17" s="6">
        <v>25000</v>
      </c>
    </row>
    <row r="18" spans="1:23" x14ac:dyDescent="0.25">
      <c r="A18" s="3" t="s">
        <v>17</v>
      </c>
      <c r="B18" s="6">
        <v>733</v>
      </c>
      <c r="C18" s="6">
        <v>458570</v>
      </c>
      <c r="D18" s="6">
        <v>415</v>
      </c>
      <c r="E18" s="6">
        <v>2777779</v>
      </c>
      <c r="F18" s="6">
        <v>227</v>
      </c>
      <c r="G18" s="6">
        <v>831499</v>
      </c>
      <c r="H18" s="6">
        <v>1</v>
      </c>
      <c r="I18" s="6">
        <v>13000</v>
      </c>
      <c r="J18" s="6">
        <v>1</v>
      </c>
      <c r="K18" s="6">
        <v>5000</v>
      </c>
      <c r="L18" s="33" t="s">
        <v>17</v>
      </c>
      <c r="M18" s="34"/>
      <c r="N18" s="6">
        <v>31</v>
      </c>
      <c r="O18" s="6">
        <v>517677</v>
      </c>
      <c r="P18" s="6">
        <v>42</v>
      </c>
      <c r="Q18" s="6">
        <v>230100</v>
      </c>
      <c r="R18" s="6">
        <v>2</v>
      </c>
      <c r="S18" s="6">
        <v>26000</v>
      </c>
      <c r="T18" s="6">
        <v>0</v>
      </c>
      <c r="U18" s="6">
        <v>0</v>
      </c>
      <c r="V18" s="6">
        <v>0</v>
      </c>
      <c r="W18" s="6">
        <v>0</v>
      </c>
    </row>
    <row r="19" spans="1:23" x14ac:dyDescent="0.25">
      <c r="A19" s="3" t="s">
        <v>44</v>
      </c>
      <c r="B19" s="6">
        <v>1465</v>
      </c>
      <c r="C19" s="6">
        <v>905460</v>
      </c>
      <c r="D19" s="6">
        <v>1098</v>
      </c>
      <c r="E19" s="6">
        <v>7649679</v>
      </c>
      <c r="F19" s="6">
        <v>722</v>
      </c>
      <c r="G19" s="6">
        <v>2628166</v>
      </c>
      <c r="H19" s="6">
        <v>8</v>
      </c>
      <c r="I19" s="6">
        <v>95000</v>
      </c>
      <c r="J19" s="6">
        <v>2</v>
      </c>
      <c r="K19" s="6">
        <v>10000</v>
      </c>
      <c r="L19" s="33" t="s">
        <v>44</v>
      </c>
      <c r="M19" s="34"/>
      <c r="N19" s="6">
        <v>67</v>
      </c>
      <c r="O19" s="6">
        <v>922496</v>
      </c>
      <c r="P19" s="6">
        <v>90</v>
      </c>
      <c r="Q19" s="6">
        <v>499499</v>
      </c>
      <c r="R19" s="6">
        <v>1</v>
      </c>
      <c r="S19" s="6">
        <v>8000</v>
      </c>
      <c r="T19" s="6">
        <v>0</v>
      </c>
      <c r="U19" s="6">
        <v>0</v>
      </c>
      <c r="V19" s="6">
        <v>1</v>
      </c>
      <c r="W19" s="6">
        <v>25000</v>
      </c>
    </row>
    <row r="20" spans="1:23" x14ac:dyDescent="0.25">
      <c r="A20" s="3" t="s">
        <v>18</v>
      </c>
      <c r="B20" s="6">
        <v>754</v>
      </c>
      <c r="C20" s="6">
        <v>457970</v>
      </c>
      <c r="D20" s="6">
        <v>540</v>
      </c>
      <c r="E20" s="6">
        <v>3599588</v>
      </c>
      <c r="F20" s="6">
        <v>375</v>
      </c>
      <c r="G20" s="6">
        <v>1312389</v>
      </c>
      <c r="H20" s="6">
        <v>5</v>
      </c>
      <c r="I20" s="6">
        <v>59000</v>
      </c>
      <c r="J20" s="6">
        <v>1</v>
      </c>
      <c r="K20" s="6">
        <v>5000</v>
      </c>
      <c r="L20" s="33" t="s">
        <v>18</v>
      </c>
      <c r="M20" s="34"/>
      <c r="N20" s="7">
        <v>37</v>
      </c>
      <c r="O20" s="7">
        <v>304586</v>
      </c>
      <c r="P20" s="7">
        <v>39</v>
      </c>
      <c r="Q20" s="7">
        <v>205132</v>
      </c>
      <c r="R20" s="7">
        <v>1</v>
      </c>
      <c r="S20" s="7">
        <v>8000</v>
      </c>
      <c r="T20" s="6">
        <v>0</v>
      </c>
      <c r="U20" s="6">
        <v>0</v>
      </c>
      <c r="V20" s="6">
        <v>1</v>
      </c>
      <c r="W20" s="6">
        <v>25000</v>
      </c>
    </row>
    <row r="21" spans="1:23" x14ac:dyDescent="0.25">
      <c r="A21" s="3" t="s">
        <v>19</v>
      </c>
      <c r="B21" s="6">
        <v>512</v>
      </c>
      <c r="C21" s="6">
        <v>318760</v>
      </c>
      <c r="D21" s="6">
        <v>270</v>
      </c>
      <c r="E21" s="6">
        <v>1673305</v>
      </c>
      <c r="F21" s="6">
        <v>227</v>
      </c>
      <c r="G21" s="6">
        <v>783627</v>
      </c>
      <c r="H21" s="6">
        <v>3</v>
      </c>
      <c r="I21" s="6">
        <v>36000</v>
      </c>
      <c r="J21" s="6">
        <v>0</v>
      </c>
      <c r="K21" s="6">
        <v>0</v>
      </c>
      <c r="L21" s="33" t="s">
        <v>19</v>
      </c>
      <c r="M21" s="34"/>
      <c r="N21" s="6">
        <v>21</v>
      </c>
      <c r="O21" s="6">
        <v>192344</v>
      </c>
      <c r="P21" s="6">
        <v>26</v>
      </c>
      <c r="Q21" s="6">
        <v>153900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3" x14ac:dyDescent="0.25">
      <c r="A22" s="3" t="s">
        <v>29</v>
      </c>
      <c r="B22" s="6">
        <v>932</v>
      </c>
      <c r="C22" s="6">
        <v>574580.47</v>
      </c>
      <c r="D22" s="6">
        <v>760</v>
      </c>
      <c r="E22" s="6">
        <v>5108124</v>
      </c>
      <c r="F22" s="6">
        <v>462</v>
      </c>
      <c r="G22" s="6">
        <v>1649797</v>
      </c>
      <c r="H22" s="6">
        <v>0</v>
      </c>
      <c r="I22" s="6">
        <v>0</v>
      </c>
      <c r="J22" s="6">
        <v>0</v>
      </c>
      <c r="K22" s="6">
        <v>0</v>
      </c>
      <c r="L22" s="33" t="s">
        <v>29</v>
      </c>
      <c r="M22" s="34"/>
      <c r="N22" s="6">
        <v>44</v>
      </c>
      <c r="O22" s="6">
        <v>444098</v>
      </c>
      <c r="P22" s="6">
        <v>53</v>
      </c>
      <c r="Q22" s="6">
        <v>286365</v>
      </c>
      <c r="R22" s="6">
        <v>1</v>
      </c>
      <c r="S22" s="6">
        <v>8000</v>
      </c>
      <c r="T22" s="6">
        <v>0</v>
      </c>
      <c r="U22" s="6">
        <v>0</v>
      </c>
      <c r="V22" s="6">
        <v>0</v>
      </c>
      <c r="W22" s="6">
        <v>0</v>
      </c>
    </row>
    <row r="23" spans="1:23" x14ac:dyDescent="0.25">
      <c r="A23" s="3" t="s">
        <v>20</v>
      </c>
      <c r="B23" s="6">
        <v>866</v>
      </c>
      <c r="C23" s="6">
        <v>537650</v>
      </c>
      <c r="D23" s="6">
        <v>459</v>
      </c>
      <c r="E23" s="6">
        <v>2982700</v>
      </c>
      <c r="F23" s="6">
        <v>414</v>
      </c>
      <c r="G23" s="6">
        <v>1565609</v>
      </c>
      <c r="H23" s="6">
        <v>6</v>
      </c>
      <c r="I23" s="6">
        <v>75000</v>
      </c>
      <c r="J23" s="6">
        <v>0</v>
      </c>
      <c r="K23" s="6">
        <v>0</v>
      </c>
      <c r="L23" s="33" t="s">
        <v>20</v>
      </c>
      <c r="M23" s="34"/>
      <c r="N23" s="6">
        <v>39</v>
      </c>
      <c r="O23" s="6">
        <v>270663</v>
      </c>
      <c r="P23" s="6">
        <v>39</v>
      </c>
      <c r="Q23" s="6">
        <v>198543</v>
      </c>
      <c r="R23" s="6">
        <v>0</v>
      </c>
      <c r="S23" s="6">
        <v>0</v>
      </c>
      <c r="T23" s="6">
        <v>0</v>
      </c>
      <c r="U23" s="6">
        <v>0</v>
      </c>
      <c r="V23" s="6">
        <v>1</v>
      </c>
      <c r="W23" s="6">
        <v>25000</v>
      </c>
    </row>
    <row r="24" spans="1:23" x14ac:dyDescent="0.25">
      <c r="A24" s="3" t="s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33" t="s">
        <v>21</v>
      </c>
      <c r="M24" s="34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s="8" customFormat="1" x14ac:dyDescent="0.25">
      <c r="A25" s="1" t="s">
        <v>22</v>
      </c>
      <c r="B25" s="9">
        <f>SUM(B3:B24)</f>
        <v>43506</v>
      </c>
      <c r="C25" s="9">
        <f t="shared" ref="C25:K25" si="0">SUM(C3:C24)</f>
        <v>26708675.34</v>
      </c>
      <c r="D25" s="9">
        <f t="shared" si="0"/>
        <v>21514</v>
      </c>
      <c r="E25" s="9">
        <f t="shared" si="0"/>
        <v>139217074.62</v>
      </c>
      <c r="F25" s="9">
        <f t="shared" si="0"/>
        <v>28637</v>
      </c>
      <c r="G25" s="9">
        <f t="shared" si="0"/>
        <v>116416174.38</v>
      </c>
      <c r="H25" s="9">
        <f t="shared" si="0"/>
        <v>207</v>
      </c>
      <c r="I25" s="9">
        <f t="shared" si="0"/>
        <v>2409600</v>
      </c>
      <c r="J25" s="9">
        <f t="shared" si="0"/>
        <v>12</v>
      </c>
      <c r="K25" s="9">
        <f t="shared" si="0"/>
        <v>60000</v>
      </c>
      <c r="L25" s="38" t="s">
        <v>22</v>
      </c>
      <c r="M25" s="39"/>
      <c r="N25" s="9">
        <f>SUM(N3:N24)</f>
        <v>1709</v>
      </c>
      <c r="O25" s="9">
        <f t="shared" ref="O25:W25" si="1">SUM(O3:O24)</f>
        <v>16166127</v>
      </c>
      <c r="P25" s="9">
        <f t="shared" si="1"/>
        <v>1748</v>
      </c>
      <c r="Q25" s="9">
        <f t="shared" si="1"/>
        <v>9545286.2199999988</v>
      </c>
      <c r="R25" s="9">
        <f t="shared" si="1"/>
        <v>26</v>
      </c>
      <c r="S25" s="9">
        <f t="shared" si="1"/>
        <v>308000</v>
      </c>
      <c r="T25" s="9">
        <f t="shared" si="1"/>
        <v>1</v>
      </c>
      <c r="U25" s="9">
        <f t="shared" si="1"/>
        <v>2000</v>
      </c>
      <c r="V25" s="9">
        <f t="shared" si="1"/>
        <v>12</v>
      </c>
      <c r="W25" s="9">
        <f t="shared" si="1"/>
        <v>300000</v>
      </c>
    </row>
    <row r="27" spans="1:23" x14ac:dyDescent="0.25">
      <c r="A27" s="14">
        <f>B25+D25+F25+H25+J25+N25+P25+R25+T25+V25+B59+D59+F59+H59+J59+L59+N59+P59+T59+V59+X59+Z59+AB59+AD59</f>
        <v>173904</v>
      </c>
    </row>
    <row r="28" spans="1:23" x14ac:dyDescent="0.25">
      <c r="A28" s="14">
        <f>C25+E25+G25+I25+K25+O25+Q25+S25+U25+W25+C59+E59+G59+I59+K59+M59+O59+Q59+U59+W59+Y59+AA59+AC59+AE59</f>
        <v>605007569.84000003</v>
      </c>
    </row>
    <row r="33" spans="1:31" ht="30" customHeight="1" x14ac:dyDescent="0.25">
      <c r="A33" s="5" t="s">
        <v>63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63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36" t="s">
        <v>56</v>
      </c>
      <c r="AA33" s="37"/>
      <c r="AB33" s="36" t="s">
        <v>55</v>
      </c>
      <c r="AC33" s="37"/>
      <c r="AD33" s="36" t="s">
        <v>57</v>
      </c>
      <c r="AE33" s="37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v>3191</v>
      </c>
      <c r="C35" s="7">
        <v>13829416.43</v>
      </c>
      <c r="D35" s="7">
        <v>1782</v>
      </c>
      <c r="E35" s="7">
        <v>6923040.9800000004</v>
      </c>
      <c r="F35" s="7">
        <v>16</v>
      </c>
      <c r="G35" s="7">
        <v>48148</v>
      </c>
      <c r="H35" s="7">
        <v>31</v>
      </c>
      <c r="I35" s="7">
        <v>61994</v>
      </c>
      <c r="J35" s="7">
        <v>20</v>
      </c>
      <c r="K35" s="7">
        <v>14000</v>
      </c>
      <c r="L35" s="7">
        <v>10</v>
      </c>
      <c r="M35" s="7">
        <v>22000</v>
      </c>
      <c r="N35" s="7">
        <v>3</v>
      </c>
      <c r="O35" s="7">
        <v>4488</v>
      </c>
      <c r="P35" s="7">
        <v>0</v>
      </c>
      <c r="Q35" s="7">
        <v>0</v>
      </c>
      <c r="R35" s="33" t="s">
        <v>38</v>
      </c>
      <c r="S35" s="34"/>
      <c r="T35" s="7">
        <v>2945</v>
      </c>
      <c r="U35" s="7">
        <v>17588660</v>
      </c>
      <c r="V35" s="7">
        <v>1881</v>
      </c>
      <c r="W35" s="7">
        <v>804400</v>
      </c>
      <c r="X35" s="7">
        <v>11</v>
      </c>
      <c r="Y35" s="7">
        <v>1354813.87</v>
      </c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>
        <v>1923</v>
      </c>
      <c r="C36" s="7">
        <v>7228703</v>
      </c>
      <c r="D36" s="7">
        <v>408</v>
      </c>
      <c r="E36" s="7">
        <v>992886</v>
      </c>
      <c r="F36" s="7">
        <v>13</v>
      </c>
      <c r="G36" s="7">
        <v>46000</v>
      </c>
      <c r="H36" s="7">
        <v>6</v>
      </c>
      <c r="I36" s="7">
        <v>2655</v>
      </c>
      <c r="J36" s="7">
        <v>6</v>
      </c>
      <c r="K36" s="7">
        <v>4000</v>
      </c>
      <c r="L36" s="7">
        <v>0</v>
      </c>
      <c r="M36" s="7">
        <v>0</v>
      </c>
      <c r="N36" s="7">
        <v>14</v>
      </c>
      <c r="O36" s="7">
        <v>15762</v>
      </c>
      <c r="P36" s="7">
        <v>0</v>
      </c>
      <c r="Q36" s="7">
        <v>0</v>
      </c>
      <c r="R36" s="33" t="s">
        <v>39</v>
      </c>
      <c r="S36" s="34"/>
      <c r="T36" s="7">
        <v>3530</v>
      </c>
      <c r="U36" s="7">
        <v>22114700</v>
      </c>
      <c r="V36" s="7">
        <v>2912</v>
      </c>
      <c r="W36" s="7">
        <v>1214000</v>
      </c>
      <c r="X36" s="7">
        <v>2</v>
      </c>
      <c r="Y36" s="7">
        <v>386666</v>
      </c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>
        <v>872</v>
      </c>
      <c r="C38" s="7">
        <v>3594399</v>
      </c>
      <c r="D38" s="7">
        <v>293</v>
      </c>
      <c r="E38" s="7">
        <v>857648</v>
      </c>
      <c r="F38" s="7">
        <v>2</v>
      </c>
      <c r="G38" s="7">
        <v>3600</v>
      </c>
      <c r="H38" s="7">
        <v>6</v>
      </c>
      <c r="I38" s="7">
        <v>9480</v>
      </c>
      <c r="J38" s="7">
        <v>2</v>
      </c>
      <c r="K38" s="7">
        <v>2000</v>
      </c>
      <c r="L38" s="7">
        <v>0</v>
      </c>
      <c r="M38" s="7">
        <v>0</v>
      </c>
      <c r="N38" s="7">
        <v>4</v>
      </c>
      <c r="O38" s="7">
        <v>6533</v>
      </c>
      <c r="P38" s="7">
        <v>3</v>
      </c>
      <c r="Q38" s="7">
        <v>5987</v>
      </c>
      <c r="R38" s="33" t="s">
        <v>5</v>
      </c>
      <c r="S38" s="34"/>
      <c r="T38" s="7">
        <v>1814</v>
      </c>
      <c r="U38" s="7">
        <v>11637840</v>
      </c>
      <c r="V38" s="7">
        <v>1107</v>
      </c>
      <c r="W38" s="7">
        <v>463200</v>
      </c>
      <c r="X38" s="7">
        <v>1</v>
      </c>
      <c r="Y38" s="7">
        <v>200000</v>
      </c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>
        <v>507</v>
      </c>
      <c r="C40" s="7">
        <v>2051338</v>
      </c>
      <c r="D40" s="7">
        <v>250</v>
      </c>
      <c r="E40" s="7">
        <v>835021</v>
      </c>
      <c r="F40" s="7">
        <v>3</v>
      </c>
      <c r="G40" s="7">
        <v>10102</v>
      </c>
      <c r="H40" s="7">
        <v>8</v>
      </c>
      <c r="I40" s="7">
        <v>19843</v>
      </c>
      <c r="J40" s="7">
        <v>0</v>
      </c>
      <c r="K40" s="7">
        <v>0</v>
      </c>
      <c r="L40" s="7">
        <v>0</v>
      </c>
      <c r="M40" s="7">
        <v>0</v>
      </c>
      <c r="N40" s="7">
        <v>1</v>
      </c>
      <c r="O40" s="7">
        <v>6000</v>
      </c>
      <c r="P40" s="7">
        <v>0</v>
      </c>
      <c r="Q40" s="7">
        <v>0</v>
      </c>
      <c r="R40" s="33" t="s">
        <v>7</v>
      </c>
      <c r="S40" s="34"/>
      <c r="T40" s="7">
        <v>589</v>
      </c>
      <c r="U40" s="7">
        <v>3291100</v>
      </c>
      <c r="V40" s="7">
        <v>398</v>
      </c>
      <c r="W40" s="7">
        <v>162800</v>
      </c>
      <c r="X40" s="7">
        <v>0</v>
      </c>
      <c r="Y40" s="7">
        <v>0</v>
      </c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>
        <v>2836</v>
      </c>
      <c r="C41" s="7">
        <v>10583649</v>
      </c>
      <c r="D41" s="7">
        <v>848</v>
      </c>
      <c r="E41" s="7">
        <v>2150082</v>
      </c>
      <c r="F41" s="7">
        <v>2</v>
      </c>
      <c r="G41" s="7">
        <v>8600</v>
      </c>
      <c r="H41" s="7">
        <v>17</v>
      </c>
      <c r="I41" s="7">
        <v>26553</v>
      </c>
      <c r="J41" s="7">
        <v>21</v>
      </c>
      <c r="K41" s="7">
        <v>10500</v>
      </c>
      <c r="L41" s="7">
        <v>5</v>
      </c>
      <c r="M41" s="7">
        <v>4780</v>
      </c>
      <c r="N41" s="7">
        <v>0</v>
      </c>
      <c r="O41" s="7">
        <v>0</v>
      </c>
      <c r="P41" s="7">
        <v>0</v>
      </c>
      <c r="Q41" s="7">
        <v>0</v>
      </c>
      <c r="R41" s="33" t="s">
        <v>8</v>
      </c>
      <c r="S41" s="34"/>
      <c r="T41" s="7">
        <v>4429</v>
      </c>
      <c r="U41" s="7">
        <v>25849860</v>
      </c>
      <c r="V41" s="7">
        <v>3661</v>
      </c>
      <c r="W41" s="7">
        <v>1566000</v>
      </c>
      <c r="X41" s="7">
        <v>7</v>
      </c>
      <c r="Y41" s="7">
        <v>577126</v>
      </c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>
        <v>3015</v>
      </c>
      <c r="C44" s="7">
        <v>11882492</v>
      </c>
      <c r="D44" s="7">
        <v>1387</v>
      </c>
      <c r="E44" s="7">
        <v>3986569</v>
      </c>
      <c r="F44" s="7">
        <v>5</v>
      </c>
      <c r="G44" s="7">
        <v>5600</v>
      </c>
      <c r="H44" s="7">
        <v>9</v>
      </c>
      <c r="I44" s="7">
        <v>19575</v>
      </c>
      <c r="J44" s="7">
        <v>5</v>
      </c>
      <c r="K44" s="7">
        <v>5000</v>
      </c>
      <c r="L44" s="7">
        <v>2</v>
      </c>
      <c r="M44" s="7">
        <v>3400</v>
      </c>
      <c r="N44" s="7">
        <v>0</v>
      </c>
      <c r="O44" s="7">
        <v>0</v>
      </c>
      <c r="P44" s="7">
        <v>0</v>
      </c>
      <c r="Q44" s="7">
        <v>0</v>
      </c>
      <c r="R44" s="33" t="s">
        <v>9</v>
      </c>
      <c r="S44" s="34"/>
      <c r="T44" s="7">
        <v>2397</v>
      </c>
      <c r="U44" s="7">
        <v>13772620</v>
      </c>
      <c r="V44" s="7">
        <v>1372</v>
      </c>
      <c r="W44" s="7">
        <v>578800</v>
      </c>
      <c r="X44" s="7">
        <v>2</v>
      </c>
      <c r="Y44" s="7">
        <v>380000</v>
      </c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>
        <v>1436</v>
      </c>
      <c r="C45" s="7">
        <v>5699389</v>
      </c>
      <c r="D45" s="7">
        <v>869</v>
      </c>
      <c r="E45" s="7">
        <v>2147557</v>
      </c>
      <c r="F45" s="7">
        <v>4</v>
      </c>
      <c r="G45" s="7">
        <v>17600</v>
      </c>
      <c r="H45" s="7">
        <v>7</v>
      </c>
      <c r="I45" s="7">
        <v>7645</v>
      </c>
      <c r="J45" s="7">
        <v>9</v>
      </c>
      <c r="K45" s="7">
        <v>4300</v>
      </c>
      <c r="L45" s="7">
        <v>0</v>
      </c>
      <c r="M45" s="7">
        <v>0</v>
      </c>
      <c r="N45" s="7">
        <v>4</v>
      </c>
      <c r="O45" s="7">
        <v>3550</v>
      </c>
      <c r="P45" s="7">
        <v>0</v>
      </c>
      <c r="Q45" s="7">
        <v>0</v>
      </c>
      <c r="R45" s="33" t="s">
        <v>10</v>
      </c>
      <c r="S45" s="34"/>
      <c r="T45" s="7">
        <v>1350</v>
      </c>
      <c r="U45" s="7">
        <v>8149240</v>
      </c>
      <c r="V45" s="7">
        <v>609</v>
      </c>
      <c r="W45" s="7">
        <v>267200</v>
      </c>
      <c r="X45" s="7">
        <v>1</v>
      </c>
      <c r="Y45" s="7">
        <v>12960</v>
      </c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>
        <v>1554</v>
      </c>
      <c r="C46" s="7">
        <v>6591804</v>
      </c>
      <c r="D46" s="7">
        <v>799</v>
      </c>
      <c r="E46" s="7">
        <v>2605238</v>
      </c>
      <c r="F46" s="7">
        <v>3</v>
      </c>
      <c r="G46" s="7">
        <v>9000</v>
      </c>
      <c r="H46" s="7">
        <v>4</v>
      </c>
      <c r="I46" s="7">
        <v>5220</v>
      </c>
      <c r="J46" s="7">
        <v>5</v>
      </c>
      <c r="K46" s="7">
        <v>3000</v>
      </c>
      <c r="L46" s="7">
        <v>0</v>
      </c>
      <c r="M46" s="7">
        <v>0</v>
      </c>
      <c r="N46" s="7">
        <v>2</v>
      </c>
      <c r="O46" s="7">
        <v>5000</v>
      </c>
      <c r="P46" s="7">
        <v>0</v>
      </c>
      <c r="Q46" s="7">
        <v>0</v>
      </c>
      <c r="R46" s="33" t="s">
        <v>11</v>
      </c>
      <c r="S46" s="34"/>
      <c r="T46" s="7">
        <v>2486</v>
      </c>
      <c r="U46" s="7">
        <v>15881920</v>
      </c>
      <c r="V46" s="7">
        <v>1576</v>
      </c>
      <c r="W46" s="7">
        <v>665600</v>
      </c>
      <c r="X46" s="7">
        <v>3</v>
      </c>
      <c r="Y46" s="7">
        <v>622000</v>
      </c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>
        <v>542</v>
      </c>
      <c r="C47" s="7">
        <v>1931608</v>
      </c>
      <c r="D47" s="7">
        <v>185</v>
      </c>
      <c r="E47" s="7">
        <v>386244</v>
      </c>
      <c r="F47" s="7">
        <v>0</v>
      </c>
      <c r="G47" s="7">
        <v>0</v>
      </c>
      <c r="H47" s="7">
        <v>8</v>
      </c>
      <c r="I47" s="7">
        <v>8300</v>
      </c>
      <c r="J47" s="7">
        <v>0</v>
      </c>
      <c r="K47" s="7">
        <v>0</v>
      </c>
      <c r="L47" s="7">
        <v>0</v>
      </c>
      <c r="M47" s="7">
        <v>0</v>
      </c>
      <c r="N47" s="7">
        <v>1</v>
      </c>
      <c r="O47" s="7">
        <v>1000</v>
      </c>
      <c r="P47" s="7">
        <v>0</v>
      </c>
      <c r="Q47" s="7">
        <v>0</v>
      </c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>
        <v>640</v>
      </c>
      <c r="C48" s="7">
        <v>2704981</v>
      </c>
      <c r="D48" s="7">
        <v>208</v>
      </c>
      <c r="E48" s="7">
        <v>560884</v>
      </c>
      <c r="F48" s="7">
        <v>1</v>
      </c>
      <c r="G48" s="7">
        <v>1500</v>
      </c>
      <c r="H48" s="7">
        <v>3</v>
      </c>
      <c r="I48" s="7">
        <v>4900</v>
      </c>
      <c r="J48" s="7">
        <v>0</v>
      </c>
      <c r="K48" s="7">
        <v>0</v>
      </c>
      <c r="L48" s="7">
        <v>0</v>
      </c>
      <c r="M48" s="7">
        <v>0</v>
      </c>
      <c r="N48" s="7">
        <v>1</v>
      </c>
      <c r="O48" s="7">
        <v>3500</v>
      </c>
      <c r="P48" s="7">
        <v>0</v>
      </c>
      <c r="Q48" s="7">
        <v>0</v>
      </c>
      <c r="R48" s="33" t="s">
        <v>13</v>
      </c>
      <c r="S48" s="34"/>
      <c r="T48" s="7">
        <v>1463</v>
      </c>
      <c r="U48" s="7">
        <v>9438540</v>
      </c>
      <c r="V48" s="7">
        <v>703</v>
      </c>
      <c r="W48" s="7">
        <v>315600</v>
      </c>
      <c r="X48" s="7">
        <v>2</v>
      </c>
      <c r="Y48" s="7">
        <v>110513</v>
      </c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>
        <v>322</v>
      </c>
      <c r="C49" s="7">
        <v>1202715</v>
      </c>
      <c r="D49" s="7">
        <v>132</v>
      </c>
      <c r="E49" s="7">
        <v>419313</v>
      </c>
      <c r="F49" s="7">
        <v>1</v>
      </c>
      <c r="G49" s="7">
        <v>3000</v>
      </c>
      <c r="H49" s="7">
        <v>7</v>
      </c>
      <c r="I49" s="7">
        <v>9136</v>
      </c>
      <c r="J49" s="7">
        <v>2</v>
      </c>
      <c r="K49" s="7">
        <v>300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33" t="s">
        <v>28</v>
      </c>
      <c r="S49" s="34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>
        <v>740</v>
      </c>
      <c r="C50" s="7">
        <v>2805688</v>
      </c>
      <c r="D50" s="7">
        <v>363</v>
      </c>
      <c r="E50" s="7">
        <v>1280999</v>
      </c>
      <c r="F50" s="7">
        <v>1</v>
      </c>
      <c r="G50" s="7">
        <v>10000</v>
      </c>
      <c r="H50" s="7">
        <v>10</v>
      </c>
      <c r="I50" s="7">
        <v>22029</v>
      </c>
      <c r="J50" s="7">
        <v>3</v>
      </c>
      <c r="K50" s="7">
        <v>3000</v>
      </c>
      <c r="L50" s="7">
        <v>5</v>
      </c>
      <c r="M50" s="7">
        <v>2500</v>
      </c>
      <c r="N50" s="7">
        <v>0</v>
      </c>
      <c r="O50" s="7">
        <v>0</v>
      </c>
      <c r="P50" s="7">
        <v>0</v>
      </c>
      <c r="Q50" s="7">
        <v>0</v>
      </c>
      <c r="R50" s="33" t="s">
        <v>15</v>
      </c>
      <c r="S50" s="34"/>
      <c r="T50" s="7">
        <v>1630</v>
      </c>
      <c r="U50" s="7">
        <v>10008360</v>
      </c>
      <c r="V50" s="7">
        <v>686</v>
      </c>
      <c r="W50" s="7">
        <v>287200</v>
      </c>
      <c r="X50" s="7">
        <v>1</v>
      </c>
      <c r="Y50" s="7">
        <v>14490</v>
      </c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>
        <v>683</v>
      </c>
      <c r="C52" s="7">
        <v>3079983</v>
      </c>
      <c r="D52" s="7">
        <v>316</v>
      </c>
      <c r="E52" s="7">
        <v>1169946</v>
      </c>
      <c r="F52" s="7">
        <v>8</v>
      </c>
      <c r="G52" s="7">
        <v>32000</v>
      </c>
      <c r="H52" s="7">
        <v>16</v>
      </c>
      <c r="I52" s="7">
        <v>45750</v>
      </c>
      <c r="J52" s="7">
        <v>2</v>
      </c>
      <c r="K52" s="7">
        <v>800</v>
      </c>
      <c r="L52" s="7">
        <v>0</v>
      </c>
      <c r="M52" s="7">
        <v>0</v>
      </c>
      <c r="N52" s="7">
        <v>1</v>
      </c>
      <c r="O52" s="7">
        <v>4000</v>
      </c>
      <c r="P52" s="7">
        <v>0</v>
      </c>
      <c r="Q52" s="7">
        <v>0</v>
      </c>
      <c r="R52" s="33" t="s">
        <v>16</v>
      </c>
      <c r="S52" s="34"/>
      <c r="T52" s="7">
        <v>1147</v>
      </c>
      <c r="U52" s="7">
        <v>6961440</v>
      </c>
      <c r="V52" s="7">
        <v>460</v>
      </c>
      <c r="W52" s="7">
        <v>190000</v>
      </c>
      <c r="X52" s="7">
        <v>0</v>
      </c>
      <c r="Y52" s="7">
        <v>0</v>
      </c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>
        <v>284</v>
      </c>
      <c r="C53" s="7">
        <v>1138170</v>
      </c>
      <c r="D53" s="7">
        <v>97</v>
      </c>
      <c r="E53" s="7">
        <v>298621</v>
      </c>
      <c r="F53" s="7">
        <v>1</v>
      </c>
      <c r="G53" s="7">
        <v>1980</v>
      </c>
      <c r="H53" s="7">
        <v>2</v>
      </c>
      <c r="I53" s="7">
        <v>1750</v>
      </c>
      <c r="J53" s="7">
        <v>3</v>
      </c>
      <c r="K53" s="7">
        <v>2100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33" t="s">
        <v>17</v>
      </c>
      <c r="S53" s="34"/>
      <c r="T53" s="7">
        <v>659</v>
      </c>
      <c r="U53" s="7">
        <v>3835200</v>
      </c>
      <c r="V53" s="7">
        <v>285</v>
      </c>
      <c r="W53" s="7">
        <v>116000</v>
      </c>
      <c r="X53" s="7">
        <v>2</v>
      </c>
      <c r="Y53" s="7">
        <v>340000</v>
      </c>
      <c r="Z53" s="7"/>
      <c r="AA53" s="7"/>
      <c r="AB53" s="7"/>
      <c r="AC53" s="7"/>
      <c r="AD53" s="7"/>
      <c r="AE53" s="7"/>
    </row>
    <row r="54" spans="1:31" x14ac:dyDescent="0.25">
      <c r="A54" s="3" t="s">
        <v>44</v>
      </c>
      <c r="B54" s="7">
        <v>307</v>
      </c>
      <c r="C54" s="7">
        <v>1037185</v>
      </c>
      <c r="D54" s="7">
        <v>96</v>
      </c>
      <c r="E54" s="7">
        <v>331344</v>
      </c>
      <c r="F54" s="7">
        <v>0</v>
      </c>
      <c r="G54" s="7">
        <v>0</v>
      </c>
      <c r="H54" s="7">
        <v>5</v>
      </c>
      <c r="I54" s="7">
        <v>14806</v>
      </c>
      <c r="J54" s="7">
        <v>0</v>
      </c>
      <c r="K54" s="7">
        <v>0</v>
      </c>
      <c r="L54" s="7">
        <v>2</v>
      </c>
      <c r="M54" s="7">
        <v>286</v>
      </c>
      <c r="N54" s="7">
        <v>0</v>
      </c>
      <c r="O54" s="7">
        <v>0</v>
      </c>
      <c r="P54" s="7">
        <v>0</v>
      </c>
      <c r="Q54" s="7">
        <v>0</v>
      </c>
      <c r="R54" s="33" t="s">
        <v>44</v>
      </c>
      <c r="S54" s="34"/>
      <c r="T54" s="7">
        <v>2326</v>
      </c>
      <c r="U54" s="7">
        <v>14513840</v>
      </c>
      <c r="V54" s="7">
        <v>1724</v>
      </c>
      <c r="W54" s="7">
        <v>732000</v>
      </c>
      <c r="X54" s="7">
        <v>1</v>
      </c>
      <c r="Y54" s="7">
        <v>24210</v>
      </c>
      <c r="Z54" s="7"/>
      <c r="AA54" s="7"/>
      <c r="AB54" s="7"/>
      <c r="AC54" s="7"/>
      <c r="AD54" s="7"/>
      <c r="AE54" s="7"/>
    </row>
    <row r="55" spans="1:31" x14ac:dyDescent="0.25">
      <c r="A55" s="3" t="s">
        <v>18</v>
      </c>
      <c r="B55" s="7">
        <v>290</v>
      </c>
      <c r="C55" s="7">
        <v>1043363</v>
      </c>
      <c r="D55" s="7">
        <v>148</v>
      </c>
      <c r="E55" s="7">
        <v>488983</v>
      </c>
      <c r="F55" s="7">
        <v>0</v>
      </c>
      <c r="G55" s="7">
        <v>0</v>
      </c>
      <c r="H55" s="7">
        <v>11</v>
      </c>
      <c r="I55" s="7">
        <v>23013</v>
      </c>
      <c r="J55" s="7">
        <v>3</v>
      </c>
      <c r="K55" s="7">
        <v>1469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33" t="s">
        <v>18</v>
      </c>
      <c r="S55" s="34"/>
      <c r="T55" s="7">
        <v>1054</v>
      </c>
      <c r="U55" s="7">
        <v>5884460</v>
      </c>
      <c r="V55" s="7">
        <v>808</v>
      </c>
      <c r="W55" s="7">
        <v>330000</v>
      </c>
      <c r="X55" s="7">
        <v>0</v>
      </c>
      <c r="Y55" s="7">
        <v>0</v>
      </c>
      <c r="Z55" s="7"/>
      <c r="AA55" s="7"/>
      <c r="AB55" s="7"/>
      <c r="AC55" s="7"/>
      <c r="AD55" s="7"/>
      <c r="AE55" s="7"/>
    </row>
    <row r="56" spans="1:31" x14ac:dyDescent="0.25">
      <c r="A56" s="3" t="s">
        <v>19</v>
      </c>
      <c r="B56" s="7">
        <v>115</v>
      </c>
      <c r="C56" s="7">
        <v>496058</v>
      </c>
      <c r="D56" s="7">
        <v>24</v>
      </c>
      <c r="E56" s="7">
        <v>75390</v>
      </c>
      <c r="F56" s="7">
        <v>3</v>
      </c>
      <c r="G56" s="7">
        <v>11500</v>
      </c>
      <c r="H56" s="7">
        <v>0</v>
      </c>
      <c r="I56" s="7">
        <v>0</v>
      </c>
      <c r="J56" s="7">
        <v>0</v>
      </c>
      <c r="K56" s="7">
        <v>0</v>
      </c>
      <c r="L56" s="7">
        <v>1</v>
      </c>
      <c r="M56" s="7">
        <v>2200</v>
      </c>
      <c r="N56" s="7">
        <v>0</v>
      </c>
      <c r="O56" s="7">
        <v>0</v>
      </c>
      <c r="P56" s="7">
        <v>0</v>
      </c>
      <c r="Q56" s="7">
        <v>0</v>
      </c>
      <c r="R56" s="33" t="s">
        <v>19</v>
      </c>
      <c r="S56" s="34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</row>
    <row r="57" spans="1:31" x14ac:dyDescent="0.25">
      <c r="A57" s="3" t="s">
        <v>29</v>
      </c>
      <c r="B57" s="7">
        <v>293</v>
      </c>
      <c r="C57" s="7">
        <v>1192321</v>
      </c>
      <c r="D57" s="7">
        <v>203</v>
      </c>
      <c r="E57" s="7">
        <v>1064293</v>
      </c>
      <c r="F57" s="7">
        <v>0</v>
      </c>
      <c r="G57" s="7">
        <v>0</v>
      </c>
      <c r="H57" s="7">
        <v>11</v>
      </c>
      <c r="I57" s="7">
        <v>42702</v>
      </c>
      <c r="J57" s="7">
        <v>4</v>
      </c>
      <c r="K57" s="7">
        <v>2436</v>
      </c>
      <c r="L57" s="7">
        <v>1</v>
      </c>
      <c r="M57" s="7">
        <v>2200</v>
      </c>
      <c r="N57" s="7">
        <v>3</v>
      </c>
      <c r="O57" s="7">
        <v>5600</v>
      </c>
      <c r="P57" s="7">
        <v>0</v>
      </c>
      <c r="Q57" s="7">
        <v>0</v>
      </c>
      <c r="R57" s="33" t="s">
        <v>29</v>
      </c>
      <c r="S57" s="34"/>
      <c r="T57" s="7">
        <v>926</v>
      </c>
      <c r="U57" s="7">
        <v>5193720</v>
      </c>
      <c r="V57" s="7">
        <v>587</v>
      </c>
      <c r="W57" s="7">
        <v>276000</v>
      </c>
      <c r="X57" s="7">
        <v>0</v>
      </c>
      <c r="Y57" s="7">
        <v>0</v>
      </c>
      <c r="Z57" s="7"/>
      <c r="AA57" s="7"/>
      <c r="AB57" s="7"/>
      <c r="AC57" s="7"/>
      <c r="AD57" s="7"/>
      <c r="AE57" s="7"/>
    </row>
    <row r="58" spans="1:31" x14ac:dyDescent="0.25">
      <c r="A58" s="3" t="s">
        <v>45</v>
      </c>
      <c r="B58" s="7">
        <v>420</v>
      </c>
      <c r="C58" s="7">
        <v>1654880</v>
      </c>
      <c r="D58" s="7">
        <v>221</v>
      </c>
      <c r="E58" s="7">
        <v>726877</v>
      </c>
      <c r="F58" s="7">
        <v>1</v>
      </c>
      <c r="G58" s="7">
        <v>1450</v>
      </c>
      <c r="H58" s="7">
        <v>11</v>
      </c>
      <c r="I58" s="7">
        <v>22853</v>
      </c>
      <c r="J58" s="7">
        <v>0</v>
      </c>
      <c r="K58" s="7">
        <v>0</v>
      </c>
      <c r="L58" s="7">
        <v>0</v>
      </c>
      <c r="M58" s="7">
        <v>0</v>
      </c>
      <c r="N58" s="7">
        <v>2</v>
      </c>
      <c r="O58" s="7">
        <v>2500</v>
      </c>
      <c r="P58" s="7">
        <v>0</v>
      </c>
      <c r="Q58" s="7">
        <v>0</v>
      </c>
      <c r="R58" s="33" t="s">
        <v>45</v>
      </c>
      <c r="S58" s="34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</row>
    <row r="59" spans="1:31" s="8" customFormat="1" x14ac:dyDescent="0.25">
      <c r="A59" s="1" t="s">
        <v>22</v>
      </c>
      <c r="B59" s="9">
        <f>SUM(B35:B58)</f>
        <v>19970</v>
      </c>
      <c r="C59" s="9">
        <f t="shared" ref="C59:Q59" si="2">SUM(C35:C58)</f>
        <v>79748142.430000007</v>
      </c>
      <c r="D59" s="9">
        <f t="shared" si="2"/>
        <v>8629</v>
      </c>
      <c r="E59" s="9">
        <f t="shared" si="2"/>
        <v>27300935.98</v>
      </c>
      <c r="F59" s="9">
        <f t="shared" si="2"/>
        <v>64</v>
      </c>
      <c r="G59" s="9">
        <f t="shared" si="2"/>
        <v>210080</v>
      </c>
      <c r="H59" s="9">
        <f t="shared" si="2"/>
        <v>172</v>
      </c>
      <c r="I59" s="9">
        <f t="shared" si="2"/>
        <v>348204</v>
      </c>
      <c r="J59" s="9">
        <f t="shared" si="2"/>
        <v>85</v>
      </c>
      <c r="K59" s="9">
        <f t="shared" si="2"/>
        <v>52905</v>
      </c>
      <c r="L59" s="9">
        <f t="shared" si="2"/>
        <v>26</v>
      </c>
      <c r="M59" s="9">
        <f t="shared" si="2"/>
        <v>37366</v>
      </c>
      <c r="N59" s="9">
        <f t="shared" si="2"/>
        <v>36</v>
      </c>
      <c r="O59" s="9">
        <f t="shared" si="2"/>
        <v>57933</v>
      </c>
      <c r="P59" s="9">
        <f t="shared" si="2"/>
        <v>3</v>
      </c>
      <c r="Q59" s="9">
        <f t="shared" si="2"/>
        <v>5987</v>
      </c>
      <c r="R59" s="38" t="s">
        <v>22</v>
      </c>
      <c r="S59" s="39"/>
      <c r="T59" s="9">
        <f>SUM(T35:T58)</f>
        <v>28745</v>
      </c>
      <c r="U59" s="9">
        <f t="shared" ref="U59:AE59" si="3">SUM(U35:U58)</f>
        <v>174121500</v>
      </c>
      <c r="V59" s="9">
        <f t="shared" si="3"/>
        <v>18769</v>
      </c>
      <c r="W59" s="9">
        <f t="shared" si="3"/>
        <v>7968800</v>
      </c>
      <c r="X59" s="9">
        <f t="shared" si="3"/>
        <v>33</v>
      </c>
      <c r="Y59" s="9">
        <f t="shared" si="3"/>
        <v>4022778.87</v>
      </c>
      <c r="Z59" s="9">
        <f>SUM(Z35:Z58)</f>
        <v>0</v>
      </c>
      <c r="AA59" s="9">
        <f t="shared" si="3"/>
        <v>0</v>
      </c>
      <c r="AB59" s="9">
        <f t="shared" si="3"/>
        <v>0</v>
      </c>
      <c r="AC59" s="9">
        <f t="shared" si="3"/>
        <v>0</v>
      </c>
      <c r="AD59" s="9">
        <f t="shared" si="3"/>
        <v>0</v>
      </c>
      <c r="AE59" s="9">
        <f t="shared" si="3"/>
        <v>0</v>
      </c>
    </row>
  </sheetData>
  <mergeCells count="76">
    <mergeCell ref="AD33:AE33"/>
    <mergeCell ref="AB33:AC33"/>
    <mergeCell ref="Z33:AA33"/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R47:S47"/>
    <mergeCell ref="R46:S46"/>
    <mergeCell ref="X33:Y33"/>
    <mergeCell ref="R34:S34"/>
    <mergeCell ref="T33:U33"/>
    <mergeCell ref="V33:W33"/>
    <mergeCell ref="R35:S35"/>
    <mergeCell ref="R41:S41"/>
    <mergeCell ref="R42:S42"/>
    <mergeCell ref="R43:S43"/>
    <mergeCell ref="R44:S44"/>
    <mergeCell ref="R45:S45"/>
    <mergeCell ref="R36:S36"/>
    <mergeCell ref="R37:S37"/>
    <mergeCell ref="R38:S38"/>
    <mergeCell ref="R39:S39"/>
    <mergeCell ref="R40:S40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  <mergeCell ref="V1:W1"/>
    <mergeCell ref="L2:M2"/>
    <mergeCell ref="B1:C1"/>
    <mergeCell ref="D1:E1"/>
    <mergeCell ref="F1:G1"/>
    <mergeCell ref="H1:I1"/>
    <mergeCell ref="J1:K1"/>
    <mergeCell ref="L1:M1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64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64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16">
        <v>6409</v>
      </c>
      <c r="C3" s="16">
        <v>3953380.81</v>
      </c>
      <c r="D3" s="16">
        <v>3348</v>
      </c>
      <c r="E3" s="16">
        <v>21835725.879999999</v>
      </c>
      <c r="F3" s="16">
        <v>3923</v>
      </c>
      <c r="G3" s="16">
        <v>15558182.9</v>
      </c>
      <c r="H3" s="16">
        <v>35</v>
      </c>
      <c r="I3" s="16">
        <v>384200</v>
      </c>
      <c r="J3" s="16">
        <v>0</v>
      </c>
      <c r="K3" s="16">
        <v>0</v>
      </c>
      <c r="L3" s="51" t="s">
        <v>3</v>
      </c>
      <c r="M3" s="52"/>
      <c r="N3" s="16">
        <v>284</v>
      </c>
      <c r="O3" s="16">
        <v>2320765</v>
      </c>
      <c r="P3" s="16">
        <v>264</v>
      </c>
      <c r="Q3" s="16">
        <v>1453318.22</v>
      </c>
      <c r="R3" s="16">
        <v>2</v>
      </c>
      <c r="S3" s="16">
        <v>29000</v>
      </c>
      <c r="T3" s="16">
        <v>2</v>
      </c>
      <c r="U3" s="16">
        <v>102000</v>
      </c>
      <c r="V3" s="16">
        <v>1</v>
      </c>
      <c r="W3" s="16">
        <v>25000</v>
      </c>
    </row>
    <row r="4" spans="1:23" x14ac:dyDescent="0.25">
      <c r="A4" s="3" t="s">
        <v>4</v>
      </c>
      <c r="B4" s="16">
        <v>4498</v>
      </c>
      <c r="C4" s="16">
        <v>2712770</v>
      </c>
      <c r="D4" s="16">
        <v>1926</v>
      </c>
      <c r="E4" s="16">
        <v>12417384</v>
      </c>
      <c r="F4" s="16">
        <v>3694</v>
      </c>
      <c r="G4" s="16">
        <v>13120719</v>
      </c>
      <c r="H4" s="16">
        <v>15</v>
      </c>
      <c r="I4" s="16">
        <v>184000</v>
      </c>
      <c r="J4" s="16">
        <v>0</v>
      </c>
      <c r="K4" s="16">
        <v>0</v>
      </c>
      <c r="L4" s="51" t="s">
        <v>4</v>
      </c>
      <c r="M4" s="52"/>
      <c r="N4" s="16">
        <v>159</v>
      </c>
      <c r="O4" s="16">
        <v>1584728</v>
      </c>
      <c r="P4" s="16">
        <v>157</v>
      </c>
      <c r="Q4" s="16">
        <v>854358</v>
      </c>
      <c r="R4" s="16">
        <v>1</v>
      </c>
      <c r="S4" s="16">
        <v>8000</v>
      </c>
      <c r="T4" s="16">
        <v>0</v>
      </c>
      <c r="U4" s="16">
        <v>0</v>
      </c>
      <c r="V4" s="16">
        <v>0</v>
      </c>
      <c r="W4" s="16">
        <v>0</v>
      </c>
    </row>
    <row r="5" spans="1:23" x14ac:dyDescent="0.25">
      <c r="A5" s="3" t="s">
        <v>5</v>
      </c>
      <c r="B5" s="16">
        <v>2199</v>
      </c>
      <c r="C5" s="16">
        <v>1323115</v>
      </c>
      <c r="D5" s="16">
        <v>852</v>
      </c>
      <c r="E5" s="16">
        <v>5242014</v>
      </c>
      <c r="F5" s="16">
        <v>1344</v>
      </c>
      <c r="G5" s="16">
        <v>4597006</v>
      </c>
      <c r="H5" s="16">
        <v>4</v>
      </c>
      <c r="I5" s="16">
        <v>49000</v>
      </c>
      <c r="J5" s="16">
        <v>0</v>
      </c>
      <c r="K5" s="16">
        <v>0</v>
      </c>
      <c r="L5" s="51" t="s">
        <v>5</v>
      </c>
      <c r="M5" s="52"/>
      <c r="N5" s="15">
        <v>81</v>
      </c>
      <c r="O5" s="15">
        <v>708410</v>
      </c>
      <c r="P5" s="15">
        <v>93</v>
      </c>
      <c r="Q5" s="15">
        <v>528634</v>
      </c>
      <c r="R5" s="15">
        <v>0</v>
      </c>
      <c r="S5" s="15">
        <v>0</v>
      </c>
      <c r="T5" s="16">
        <v>0</v>
      </c>
      <c r="U5" s="16">
        <v>0</v>
      </c>
      <c r="V5" s="16">
        <v>0</v>
      </c>
      <c r="W5" s="16">
        <v>0</v>
      </c>
    </row>
    <row r="6" spans="1:23" x14ac:dyDescent="0.25">
      <c r="A6" s="3" t="s">
        <v>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51" t="s">
        <v>6</v>
      </c>
      <c r="M6" s="52"/>
      <c r="N6" s="16"/>
      <c r="O6" s="16"/>
      <c r="P6" s="16"/>
      <c r="Q6" s="16"/>
      <c r="R6" s="16"/>
      <c r="S6" s="16"/>
      <c r="T6" s="16"/>
      <c r="U6" s="16"/>
      <c r="V6" s="16"/>
      <c r="W6" s="16"/>
    </row>
    <row r="7" spans="1:23" x14ac:dyDescent="0.25">
      <c r="A7" s="3" t="s">
        <v>7</v>
      </c>
      <c r="B7" s="16">
        <v>1296</v>
      </c>
      <c r="C7" s="16">
        <v>786510</v>
      </c>
      <c r="D7" s="16">
        <v>541</v>
      </c>
      <c r="E7" s="16">
        <v>3410626</v>
      </c>
      <c r="F7" s="16">
        <v>802</v>
      </c>
      <c r="G7" s="16">
        <v>2993249</v>
      </c>
      <c r="H7" s="16">
        <v>6</v>
      </c>
      <c r="I7" s="16">
        <v>60000</v>
      </c>
      <c r="J7" s="16">
        <v>0</v>
      </c>
      <c r="K7" s="16">
        <v>0</v>
      </c>
      <c r="L7" s="51" t="s">
        <v>7</v>
      </c>
      <c r="M7" s="52"/>
      <c r="N7" s="16">
        <v>56</v>
      </c>
      <c r="O7" s="16">
        <v>557458</v>
      </c>
      <c r="P7" s="16">
        <v>62</v>
      </c>
      <c r="Q7" s="16">
        <v>322409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</row>
    <row r="8" spans="1:23" x14ac:dyDescent="0.25">
      <c r="A8" s="3" t="s">
        <v>8</v>
      </c>
      <c r="B8" s="16">
        <v>6027</v>
      </c>
      <c r="C8" s="16">
        <v>3644930</v>
      </c>
      <c r="D8" s="16">
        <v>3161</v>
      </c>
      <c r="E8" s="16">
        <v>20375819</v>
      </c>
      <c r="F8" s="16">
        <v>4468</v>
      </c>
      <c r="G8" s="16">
        <v>16582639</v>
      </c>
      <c r="H8" s="16">
        <v>22</v>
      </c>
      <c r="I8" s="16">
        <v>271000</v>
      </c>
      <c r="J8" s="16">
        <v>4</v>
      </c>
      <c r="K8" s="16">
        <v>20000</v>
      </c>
      <c r="L8" s="51" t="s">
        <v>8</v>
      </c>
      <c r="M8" s="52"/>
      <c r="N8" s="16">
        <v>267</v>
      </c>
      <c r="O8" s="16">
        <v>2238688</v>
      </c>
      <c r="P8" s="16">
        <v>259</v>
      </c>
      <c r="Q8" s="16">
        <v>1350881</v>
      </c>
      <c r="R8" s="16">
        <v>1</v>
      </c>
      <c r="S8" s="16">
        <v>10000</v>
      </c>
      <c r="T8" s="16">
        <v>0</v>
      </c>
      <c r="U8" s="16">
        <v>0</v>
      </c>
      <c r="V8" s="16">
        <v>2</v>
      </c>
      <c r="W8" s="16">
        <v>50000</v>
      </c>
    </row>
    <row r="9" spans="1:23" x14ac:dyDescent="0.25">
      <c r="A9" s="3" t="s">
        <v>9</v>
      </c>
      <c r="B9" s="16">
        <v>5212</v>
      </c>
      <c r="C9" s="16">
        <v>3168270</v>
      </c>
      <c r="D9" s="16">
        <v>2048</v>
      </c>
      <c r="E9" s="16">
        <v>12622887</v>
      </c>
      <c r="F9" s="16">
        <v>3763</v>
      </c>
      <c r="G9" s="16">
        <v>16734482</v>
      </c>
      <c r="H9" s="16">
        <v>13</v>
      </c>
      <c r="I9" s="16">
        <v>145000</v>
      </c>
      <c r="J9" s="16">
        <v>1</v>
      </c>
      <c r="K9" s="16">
        <v>5000</v>
      </c>
      <c r="L9" s="51" t="s">
        <v>9</v>
      </c>
      <c r="M9" s="52"/>
      <c r="N9" s="16">
        <v>210</v>
      </c>
      <c r="O9" s="16">
        <v>1661095</v>
      </c>
      <c r="P9" s="16">
        <v>186</v>
      </c>
      <c r="Q9" s="16">
        <v>1064687</v>
      </c>
      <c r="R9" s="16">
        <v>2</v>
      </c>
      <c r="S9" s="16">
        <v>18000</v>
      </c>
      <c r="T9" s="16">
        <v>0</v>
      </c>
      <c r="U9" s="16">
        <v>0</v>
      </c>
      <c r="V9" s="16">
        <v>2</v>
      </c>
      <c r="W9" s="16">
        <v>50000</v>
      </c>
    </row>
    <row r="10" spans="1:23" x14ac:dyDescent="0.25">
      <c r="A10" s="3" t="s">
        <v>10</v>
      </c>
      <c r="B10" s="16">
        <v>2452</v>
      </c>
      <c r="C10" s="16">
        <v>1483880</v>
      </c>
      <c r="D10" s="16">
        <v>963</v>
      </c>
      <c r="E10" s="16">
        <v>5834005</v>
      </c>
      <c r="F10" s="16">
        <v>1951</v>
      </c>
      <c r="G10" s="16">
        <v>7690466</v>
      </c>
      <c r="H10" s="16">
        <v>3</v>
      </c>
      <c r="I10" s="16">
        <v>33000</v>
      </c>
      <c r="J10" s="16">
        <v>0</v>
      </c>
      <c r="K10" s="16">
        <v>0</v>
      </c>
      <c r="L10" s="51" t="s">
        <v>10</v>
      </c>
      <c r="M10" s="52"/>
      <c r="N10" s="16">
        <v>90</v>
      </c>
      <c r="O10" s="16">
        <v>713475</v>
      </c>
      <c r="P10" s="16">
        <v>77</v>
      </c>
      <c r="Q10" s="16">
        <v>385155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</row>
    <row r="11" spans="1:23" x14ac:dyDescent="0.25">
      <c r="A11" s="3" t="s">
        <v>11</v>
      </c>
      <c r="B11" s="16">
        <v>3274</v>
      </c>
      <c r="C11" s="16">
        <v>1989820</v>
      </c>
      <c r="D11" s="16">
        <v>1474</v>
      </c>
      <c r="E11" s="16">
        <v>9502680</v>
      </c>
      <c r="F11" s="16">
        <v>2442</v>
      </c>
      <c r="G11" s="16">
        <v>9171719</v>
      </c>
      <c r="H11" s="16">
        <v>10</v>
      </c>
      <c r="I11" s="16">
        <v>121000</v>
      </c>
      <c r="J11" s="16">
        <v>1</v>
      </c>
      <c r="K11" s="16">
        <v>5000</v>
      </c>
      <c r="L11" s="51" t="s">
        <v>11</v>
      </c>
      <c r="M11" s="52"/>
      <c r="N11" s="16">
        <v>67</v>
      </c>
      <c r="O11" s="16">
        <v>593561</v>
      </c>
      <c r="P11" s="16">
        <v>70</v>
      </c>
      <c r="Q11" s="16">
        <v>383124</v>
      </c>
      <c r="R11" s="16">
        <v>1</v>
      </c>
      <c r="S11" s="16">
        <v>8000</v>
      </c>
      <c r="T11" s="16">
        <v>1</v>
      </c>
      <c r="U11" s="16">
        <v>100000</v>
      </c>
      <c r="V11" s="16">
        <v>0</v>
      </c>
      <c r="W11" s="16">
        <v>0</v>
      </c>
    </row>
    <row r="12" spans="1:23" x14ac:dyDescent="0.25">
      <c r="A12" s="3" t="s">
        <v>12</v>
      </c>
      <c r="B12" s="16">
        <v>1453</v>
      </c>
      <c r="C12" s="16">
        <v>889160</v>
      </c>
      <c r="D12" s="16">
        <v>632</v>
      </c>
      <c r="E12" s="16">
        <v>4148918</v>
      </c>
      <c r="F12" s="16">
        <v>934</v>
      </c>
      <c r="G12" s="16">
        <v>3366665</v>
      </c>
      <c r="H12" s="16">
        <v>4</v>
      </c>
      <c r="I12" s="16">
        <v>40000</v>
      </c>
      <c r="J12" s="16">
        <v>0</v>
      </c>
      <c r="K12" s="16">
        <v>0</v>
      </c>
      <c r="L12" s="51" t="s">
        <v>12</v>
      </c>
      <c r="M12" s="52"/>
      <c r="N12" s="16">
        <v>18</v>
      </c>
      <c r="O12" s="16">
        <v>140642</v>
      </c>
      <c r="P12" s="16">
        <v>20</v>
      </c>
      <c r="Q12" s="16">
        <v>98730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</row>
    <row r="13" spans="1:23" x14ac:dyDescent="0.25">
      <c r="A13" s="3" t="s">
        <v>13</v>
      </c>
      <c r="B13" s="16">
        <v>1315</v>
      </c>
      <c r="C13" s="16">
        <v>801800</v>
      </c>
      <c r="D13" s="16">
        <v>668</v>
      </c>
      <c r="E13" s="16">
        <v>4316988</v>
      </c>
      <c r="F13" s="16">
        <v>884</v>
      </c>
      <c r="G13" s="16">
        <v>3443009</v>
      </c>
      <c r="H13" s="16">
        <v>6</v>
      </c>
      <c r="I13" s="16">
        <v>82000</v>
      </c>
      <c r="J13" s="16">
        <v>0</v>
      </c>
      <c r="K13" s="16">
        <v>0</v>
      </c>
      <c r="L13" s="51" t="s">
        <v>13</v>
      </c>
      <c r="M13" s="52"/>
      <c r="N13" s="16">
        <v>47</v>
      </c>
      <c r="O13" s="16">
        <v>403348</v>
      </c>
      <c r="P13" s="16">
        <v>48</v>
      </c>
      <c r="Q13" s="16">
        <v>248161</v>
      </c>
      <c r="R13" s="16">
        <v>2</v>
      </c>
      <c r="S13" s="16">
        <v>17000</v>
      </c>
      <c r="T13" s="16">
        <v>0</v>
      </c>
      <c r="U13" s="16">
        <v>0</v>
      </c>
      <c r="V13" s="16">
        <v>0</v>
      </c>
      <c r="W13" s="16">
        <v>0</v>
      </c>
    </row>
    <row r="14" spans="1:23" x14ac:dyDescent="0.25">
      <c r="A14" s="3" t="s">
        <v>14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51" t="s">
        <v>14</v>
      </c>
      <c r="M14" s="52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3" t="s">
        <v>28</v>
      </c>
      <c r="B15" s="16">
        <v>791</v>
      </c>
      <c r="C15" s="16">
        <v>482900</v>
      </c>
      <c r="D15" s="16">
        <v>406</v>
      </c>
      <c r="E15" s="16">
        <v>2657616</v>
      </c>
      <c r="F15" s="16">
        <v>513</v>
      </c>
      <c r="G15" s="16">
        <v>1882303</v>
      </c>
      <c r="H15" s="16">
        <v>5</v>
      </c>
      <c r="I15" s="16">
        <v>56000</v>
      </c>
      <c r="J15" s="16">
        <v>1</v>
      </c>
      <c r="K15" s="16">
        <v>5000</v>
      </c>
      <c r="L15" s="51" t="s">
        <v>28</v>
      </c>
      <c r="M15" s="52"/>
      <c r="N15" s="16">
        <v>40</v>
      </c>
      <c r="O15" s="16">
        <v>274717</v>
      </c>
      <c r="P15" s="16">
        <v>35</v>
      </c>
      <c r="Q15" s="16">
        <v>199093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</row>
    <row r="16" spans="1:23" x14ac:dyDescent="0.25">
      <c r="A16" s="3" t="s">
        <v>15</v>
      </c>
      <c r="B16" s="16">
        <v>2167</v>
      </c>
      <c r="C16" s="16">
        <v>1300940</v>
      </c>
      <c r="D16" s="16">
        <v>1199</v>
      </c>
      <c r="E16" s="16">
        <v>7457604</v>
      </c>
      <c r="F16" s="16">
        <v>1153</v>
      </c>
      <c r="G16" s="16">
        <v>4501303</v>
      </c>
      <c r="H16" s="16">
        <v>7</v>
      </c>
      <c r="I16" s="16">
        <v>79000</v>
      </c>
      <c r="J16" s="16">
        <v>1</v>
      </c>
      <c r="K16" s="16">
        <v>5000</v>
      </c>
      <c r="L16" s="51" t="s">
        <v>15</v>
      </c>
      <c r="M16" s="52"/>
      <c r="N16" s="16">
        <v>94</v>
      </c>
      <c r="O16" s="16">
        <v>1196916</v>
      </c>
      <c r="P16" s="16">
        <v>110</v>
      </c>
      <c r="Q16" s="16">
        <v>625991</v>
      </c>
      <c r="R16" s="16">
        <v>4</v>
      </c>
      <c r="S16" s="16">
        <v>36000</v>
      </c>
      <c r="T16" s="16">
        <v>0</v>
      </c>
      <c r="U16" s="16">
        <v>0</v>
      </c>
      <c r="V16" s="16">
        <v>1</v>
      </c>
      <c r="W16" s="16">
        <v>25000</v>
      </c>
    </row>
    <row r="17" spans="1:23" x14ac:dyDescent="0.25">
      <c r="A17" s="3" t="s">
        <v>16</v>
      </c>
      <c r="B17" s="16">
        <v>1244</v>
      </c>
      <c r="C17" s="16">
        <v>742200</v>
      </c>
      <c r="D17" s="16">
        <v>710</v>
      </c>
      <c r="E17" s="16">
        <v>4625305</v>
      </c>
      <c r="F17" s="16">
        <v>730</v>
      </c>
      <c r="G17" s="16">
        <v>3066323</v>
      </c>
      <c r="H17" s="16">
        <v>6</v>
      </c>
      <c r="I17" s="16">
        <v>72000</v>
      </c>
      <c r="J17" s="16">
        <v>0</v>
      </c>
      <c r="K17" s="16">
        <v>0</v>
      </c>
      <c r="L17" s="51" t="s">
        <v>16</v>
      </c>
      <c r="M17" s="52"/>
      <c r="N17" s="16">
        <v>75</v>
      </c>
      <c r="O17" s="16">
        <v>628550</v>
      </c>
      <c r="P17" s="16">
        <v>73</v>
      </c>
      <c r="Q17" s="16">
        <v>386202</v>
      </c>
      <c r="R17" s="16">
        <v>1</v>
      </c>
      <c r="S17" s="16">
        <v>8000</v>
      </c>
      <c r="T17" s="16">
        <v>0</v>
      </c>
      <c r="U17" s="16">
        <v>0</v>
      </c>
      <c r="V17" s="16">
        <v>0</v>
      </c>
      <c r="W17" s="16">
        <v>0</v>
      </c>
    </row>
    <row r="18" spans="1:23" x14ac:dyDescent="0.25">
      <c r="A18" s="3" t="s">
        <v>17</v>
      </c>
      <c r="B18" s="16">
        <v>733</v>
      </c>
      <c r="C18" s="16">
        <v>443280</v>
      </c>
      <c r="D18" s="16">
        <v>409</v>
      </c>
      <c r="E18" s="16">
        <v>2719735</v>
      </c>
      <c r="F18" s="16">
        <v>236</v>
      </c>
      <c r="G18" s="16">
        <v>843147</v>
      </c>
      <c r="H18" s="16">
        <v>3</v>
      </c>
      <c r="I18" s="16">
        <v>36000</v>
      </c>
      <c r="J18" s="16">
        <v>0</v>
      </c>
      <c r="K18" s="16">
        <v>0</v>
      </c>
      <c r="L18" s="51" t="s">
        <v>17</v>
      </c>
      <c r="M18" s="52"/>
      <c r="N18" s="16">
        <v>34</v>
      </c>
      <c r="O18" s="16">
        <v>386077</v>
      </c>
      <c r="P18" s="16">
        <v>44</v>
      </c>
      <c r="Q18" s="16">
        <v>226150</v>
      </c>
      <c r="R18" s="16">
        <v>1</v>
      </c>
      <c r="S18" s="16">
        <v>8000</v>
      </c>
      <c r="T18" s="16">
        <v>0</v>
      </c>
      <c r="U18" s="16">
        <v>0</v>
      </c>
      <c r="V18" s="16">
        <v>0</v>
      </c>
      <c r="W18" s="16">
        <v>0</v>
      </c>
    </row>
    <row r="19" spans="1:23" x14ac:dyDescent="0.25">
      <c r="A19" s="3" t="s">
        <v>44</v>
      </c>
      <c r="B19" s="16">
        <v>1457</v>
      </c>
      <c r="C19" s="16">
        <v>877040</v>
      </c>
      <c r="D19" s="16">
        <v>1090</v>
      </c>
      <c r="E19" s="16">
        <v>7513198</v>
      </c>
      <c r="F19" s="16">
        <v>729</v>
      </c>
      <c r="G19" s="16">
        <v>2615007</v>
      </c>
      <c r="H19" s="16">
        <v>3</v>
      </c>
      <c r="I19" s="16">
        <v>33000</v>
      </c>
      <c r="J19" s="16">
        <v>1</v>
      </c>
      <c r="K19" s="16">
        <v>5000</v>
      </c>
      <c r="L19" s="51" t="s">
        <v>44</v>
      </c>
      <c r="M19" s="52"/>
      <c r="N19" s="16">
        <v>66</v>
      </c>
      <c r="O19" s="16">
        <v>751630</v>
      </c>
      <c r="P19" s="16">
        <v>89</v>
      </c>
      <c r="Q19" s="16">
        <v>476699</v>
      </c>
      <c r="R19" s="16">
        <v>1</v>
      </c>
      <c r="S19" s="16">
        <v>18000</v>
      </c>
      <c r="T19" s="16">
        <v>0</v>
      </c>
      <c r="U19" s="16">
        <v>0</v>
      </c>
      <c r="V19" s="16">
        <v>0</v>
      </c>
      <c r="W19" s="16">
        <v>0</v>
      </c>
    </row>
    <row r="20" spans="1:23" x14ac:dyDescent="0.25">
      <c r="A20" s="3" t="s">
        <v>18</v>
      </c>
      <c r="B20" s="16">
        <v>755</v>
      </c>
      <c r="C20" s="16">
        <v>457110</v>
      </c>
      <c r="D20" s="16">
        <v>531</v>
      </c>
      <c r="E20" s="16">
        <v>3553752</v>
      </c>
      <c r="F20" s="16">
        <v>376</v>
      </c>
      <c r="G20" s="16">
        <v>1284409</v>
      </c>
      <c r="H20" s="16">
        <v>2</v>
      </c>
      <c r="I20" s="16">
        <v>20000</v>
      </c>
      <c r="J20" s="16">
        <v>0</v>
      </c>
      <c r="K20" s="16">
        <v>0</v>
      </c>
      <c r="L20" s="51" t="s">
        <v>18</v>
      </c>
      <c r="M20" s="52"/>
      <c r="N20" s="15">
        <v>37</v>
      </c>
      <c r="O20" s="15">
        <v>337224</v>
      </c>
      <c r="P20" s="15">
        <v>41</v>
      </c>
      <c r="Q20" s="15">
        <v>215182</v>
      </c>
      <c r="R20" s="15">
        <v>0</v>
      </c>
      <c r="S20" s="15">
        <v>0</v>
      </c>
      <c r="T20" s="16">
        <v>0</v>
      </c>
      <c r="U20" s="16">
        <v>0</v>
      </c>
      <c r="V20" s="16">
        <v>0</v>
      </c>
      <c r="W20" s="16">
        <v>0</v>
      </c>
    </row>
    <row r="21" spans="1:23" x14ac:dyDescent="0.25">
      <c r="A21" s="3" t="s">
        <v>19</v>
      </c>
      <c r="B21" s="16">
        <v>508</v>
      </c>
      <c r="C21" s="16">
        <v>309170</v>
      </c>
      <c r="D21" s="16">
        <v>274</v>
      </c>
      <c r="E21" s="16">
        <v>1739851</v>
      </c>
      <c r="F21" s="16">
        <v>228</v>
      </c>
      <c r="G21" s="16">
        <v>781579</v>
      </c>
      <c r="H21" s="16">
        <v>2</v>
      </c>
      <c r="I21" s="16">
        <v>23000</v>
      </c>
      <c r="J21" s="16">
        <v>0</v>
      </c>
      <c r="K21" s="16">
        <v>0</v>
      </c>
      <c r="L21" s="51" t="s">
        <v>19</v>
      </c>
      <c r="M21" s="52"/>
      <c r="N21" s="16">
        <v>19</v>
      </c>
      <c r="O21" s="16">
        <v>182855</v>
      </c>
      <c r="P21" s="16">
        <v>26</v>
      </c>
      <c r="Q21" s="16">
        <v>153900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</row>
    <row r="22" spans="1:23" x14ac:dyDescent="0.25">
      <c r="A22" s="3" t="s">
        <v>29</v>
      </c>
      <c r="B22" s="16">
        <v>931</v>
      </c>
      <c r="C22" s="16">
        <v>563896</v>
      </c>
      <c r="D22" s="16">
        <v>759</v>
      </c>
      <c r="E22" s="16">
        <v>5155636</v>
      </c>
      <c r="F22" s="16">
        <v>469</v>
      </c>
      <c r="G22" s="16">
        <v>1630222</v>
      </c>
      <c r="H22" s="16">
        <v>5</v>
      </c>
      <c r="I22" s="16">
        <v>53000</v>
      </c>
      <c r="J22" s="16">
        <v>0</v>
      </c>
      <c r="K22" s="16">
        <v>0</v>
      </c>
      <c r="L22" s="51" t="s">
        <v>29</v>
      </c>
      <c r="M22" s="52"/>
      <c r="N22" s="16">
        <v>44</v>
      </c>
      <c r="O22" s="16">
        <v>443960</v>
      </c>
      <c r="P22" s="16">
        <v>53</v>
      </c>
      <c r="Q22" s="16">
        <v>286615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</row>
    <row r="23" spans="1:23" x14ac:dyDescent="0.25">
      <c r="A23" s="3" t="s">
        <v>20</v>
      </c>
      <c r="B23" s="16">
        <v>870</v>
      </c>
      <c r="C23" s="16">
        <v>532810</v>
      </c>
      <c r="D23" s="16">
        <v>456</v>
      </c>
      <c r="E23" s="16">
        <v>3003889</v>
      </c>
      <c r="F23" s="16">
        <v>420</v>
      </c>
      <c r="G23" s="16">
        <v>1461814</v>
      </c>
      <c r="H23" s="16">
        <v>4</v>
      </c>
      <c r="I23" s="16">
        <v>46000</v>
      </c>
      <c r="J23" s="16">
        <v>0</v>
      </c>
      <c r="K23" s="16">
        <v>0</v>
      </c>
      <c r="L23" s="51" t="s">
        <v>20</v>
      </c>
      <c r="M23" s="52"/>
      <c r="N23" s="16">
        <v>39</v>
      </c>
      <c r="O23" s="16">
        <v>289718</v>
      </c>
      <c r="P23" s="16">
        <v>38</v>
      </c>
      <c r="Q23" s="16">
        <v>192743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</row>
    <row r="24" spans="1:23" x14ac:dyDescent="0.25">
      <c r="A24" s="3" t="s">
        <v>21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51" t="s">
        <v>21</v>
      </c>
      <c r="M24" s="52"/>
      <c r="N24" s="16"/>
      <c r="O24" s="16"/>
      <c r="P24" s="16"/>
      <c r="Q24" s="16"/>
      <c r="R24" s="16"/>
      <c r="S24" s="16"/>
      <c r="T24" s="16"/>
      <c r="U24" s="16"/>
      <c r="V24" s="16"/>
      <c r="W24" s="16"/>
    </row>
    <row r="25" spans="1:23" s="8" customFormat="1" x14ac:dyDescent="0.25">
      <c r="A25" s="1" t="s">
        <v>22</v>
      </c>
      <c r="B25" s="18">
        <f>SUM(B3:B24)</f>
        <v>43591</v>
      </c>
      <c r="C25" s="18">
        <f t="shared" ref="C25:K25" si="0">SUM(C3:C24)</f>
        <v>26462981.810000002</v>
      </c>
      <c r="D25" s="18">
        <f t="shared" si="0"/>
        <v>21447</v>
      </c>
      <c r="E25" s="18">
        <f t="shared" si="0"/>
        <v>138133632.88</v>
      </c>
      <c r="F25" s="18">
        <f t="shared" si="0"/>
        <v>29059</v>
      </c>
      <c r="G25" s="18">
        <f t="shared" si="0"/>
        <v>111324243.90000001</v>
      </c>
      <c r="H25" s="18">
        <f t="shared" si="0"/>
        <v>155</v>
      </c>
      <c r="I25" s="18">
        <f t="shared" si="0"/>
        <v>1787200</v>
      </c>
      <c r="J25" s="18">
        <f t="shared" si="0"/>
        <v>9</v>
      </c>
      <c r="K25" s="18">
        <f t="shared" si="0"/>
        <v>45000</v>
      </c>
      <c r="L25" s="40" t="s">
        <v>22</v>
      </c>
      <c r="M25" s="41"/>
      <c r="N25" s="18">
        <f>SUM(N3:N24)</f>
        <v>1727</v>
      </c>
      <c r="O25" s="18">
        <f t="shared" ref="O25:W25" si="1">SUM(O3:O24)</f>
        <v>15413817</v>
      </c>
      <c r="P25" s="18">
        <f t="shared" si="1"/>
        <v>1745</v>
      </c>
      <c r="Q25" s="18">
        <f t="shared" si="1"/>
        <v>9452032.2199999988</v>
      </c>
      <c r="R25" s="18">
        <f t="shared" si="1"/>
        <v>16</v>
      </c>
      <c r="S25" s="18">
        <f t="shared" si="1"/>
        <v>160000</v>
      </c>
      <c r="T25" s="18">
        <f t="shared" si="1"/>
        <v>3</v>
      </c>
      <c r="U25" s="18">
        <f t="shared" si="1"/>
        <v>202000</v>
      </c>
      <c r="V25" s="18">
        <f t="shared" si="1"/>
        <v>6</v>
      </c>
      <c r="W25" s="18">
        <f t="shared" si="1"/>
        <v>150000</v>
      </c>
    </row>
    <row r="27" spans="1:23" x14ac:dyDescent="0.25">
      <c r="A27" s="14">
        <f>B25+D25+F25+H25+J25+N25+P25+R25+T25+V25+B59+D59+F59+H59+J59+L59+N59+P59+T59+V59+X59+Z59+AB59+AD59</f>
        <v>174610</v>
      </c>
    </row>
    <row r="28" spans="1:23" x14ac:dyDescent="0.25">
      <c r="A28" s="14">
        <f>C25+E25+G25+I25+K25+O25+Q25+S25+U25+W25+C59+E59+G59+I59+K59+M59+O59+Q59+U59+W59+Y59+AA59+AC59+AE59</f>
        <v>594363388.66000009</v>
      </c>
    </row>
    <row r="33" spans="1:31" ht="30" customHeight="1" x14ac:dyDescent="0.25">
      <c r="A33" s="5" t="s">
        <v>64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64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27" t="s">
        <v>56</v>
      </c>
      <c r="AA33" s="27"/>
      <c r="AB33" s="27" t="s">
        <v>55</v>
      </c>
      <c r="AC33" s="27"/>
      <c r="AD33" s="27" t="s">
        <v>57</v>
      </c>
      <c r="AE33" s="35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v>3124</v>
      </c>
      <c r="C35" s="7">
        <v>13160392.619999999</v>
      </c>
      <c r="D35" s="7">
        <v>1768</v>
      </c>
      <c r="E35" s="7">
        <v>6476962.3600000003</v>
      </c>
      <c r="F35" s="7">
        <v>12</v>
      </c>
      <c r="G35" s="7">
        <v>31619</v>
      </c>
      <c r="H35" s="7">
        <v>6</v>
      </c>
      <c r="I35" s="7">
        <v>16025</v>
      </c>
      <c r="J35" s="7">
        <v>13</v>
      </c>
      <c r="K35" s="7">
        <v>12000</v>
      </c>
      <c r="L35" s="7">
        <v>0</v>
      </c>
      <c r="M35" s="7">
        <v>0</v>
      </c>
      <c r="N35" s="7">
        <v>3</v>
      </c>
      <c r="O35" s="7">
        <v>2221</v>
      </c>
      <c r="P35" s="7">
        <v>0</v>
      </c>
      <c r="Q35" s="7">
        <v>0</v>
      </c>
      <c r="R35" s="33" t="s">
        <v>38</v>
      </c>
      <c r="S35" s="34"/>
      <c r="T35" s="7">
        <v>2994</v>
      </c>
      <c r="U35" s="7">
        <v>17572851</v>
      </c>
      <c r="V35" s="7">
        <v>1956</v>
      </c>
      <c r="W35" s="7">
        <v>891200</v>
      </c>
      <c r="X35" s="7">
        <v>9</v>
      </c>
      <c r="Y35" s="7">
        <v>1488755.87</v>
      </c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>
        <v>1756</v>
      </c>
      <c r="C36" s="7">
        <v>6543997</v>
      </c>
      <c r="D36" s="7">
        <v>758</v>
      </c>
      <c r="E36" s="7">
        <v>1787701</v>
      </c>
      <c r="F36" s="7">
        <v>8</v>
      </c>
      <c r="G36" s="7">
        <v>29500</v>
      </c>
      <c r="H36" s="7">
        <v>5</v>
      </c>
      <c r="I36" s="7">
        <v>2350</v>
      </c>
      <c r="J36" s="7">
        <v>6</v>
      </c>
      <c r="K36" s="7">
        <v>3500</v>
      </c>
      <c r="L36" s="7">
        <v>0</v>
      </c>
      <c r="M36" s="7">
        <v>0</v>
      </c>
      <c r="N36" s="7">
        <v>15</v>
      </c>
      <c r="O36" s="7">
        <v>27932</v>
      </c>
      <c r="P36" s="7">
        <v>0</v>
      </c>
      <c r="Q36" s="7">
        <v>0</v>
      </c>
      <c r="R36" s="33" t="s">
        <v>39</v>
      </c>
      <c r="S36" s="34"/>
      <c r="T36" s="7">
        <v>3582</v>
      </c>
      <c r="U36" s="7">
        <v>22767400</v>
      </c>
      <c r="V36" s="7">
        <v>2969</v>
      </c>
      <c r="W36" s="7">
        <v>1277600</v>
      </c>
      <c r="X36" s="7">
        <v>4</v>
      </c>
      <c r="Y36" s="7">
        <v>190135</v>
      </c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>
        <v>811</v>
      </c>
      <c r="C38" s="7">
        <v>3324823</v>
      </c>
      <c r="D38" s="7">
        <v>400</v>
      </c>
      <c r="E38" s="7">
        <v>1074990</v>
      </c>
      <c r="F38" s="7">
        <v>0</v>
      </c>
      <c r="G38" s="7">
        <v>0</v>
      </c>
      <c r="H38" s="7">
        <v>10</v>
      </c>
      <c r="I38" s="7">
        <v>22248</v>
      </c>
      <c r="J38" s="7">
        <v>2</v>
      </c>
      <c r="K38" s="7">
        <v>2000</v>
      </c>
      <c r="L38" s="7">
        <v>1</v>
      </c>
      <c r="M38" s="7">
        <v>2200</v>
      </c>
      <c r="N38" s="7">
        <v>1</v>
      </c>
      <c r="O38" s="7">
        <v>2750</v>
      </c>
      <c r="P38" s="7">
        <v>0</v>
      </c>
      <c r="Q38" s="7">
        <v>0</v>
      </c>
      <c r="R38" s="33" t="s">
        <v>5</v>
      </c>
      <c r="S38" s="34"/>
      <c r="T38" s="7">
        <v>1812</v>
      </c>
      <c r="U38" s="7">
        <v>11685980</v>
      </c>
      <c r="V38" s="7">
        <v>1118</v>
      </c>
      <c r="W38" s="7">
        <v>469600</v>
      </c>
      <c r="X38" s="7">
        <v>1</v>
      </c>
      <c r="Y38" s="7">
        <v>150000</v>
      </c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>
        <v>498</v>
      </c>
      <c r="C40" s="7">
        <v>2044787</v>
      </c>
      <c r="D40" s="7">
        <v>262</v>
      </c>
      <c r="E40" s="7">
        <v>838145</v>
      </c>
      <c r="F40" s="7">
        <v>1</v>
      </c>
      <c r="G40" s="7">
        <v>1100</v>
      </c>
      <c r="H40" s="7">
        <v>21</v>
      </c>
      <c r="I40" s="7">
        <v>22415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3" t="s">
        <v>7</v>
      </c>
      <c r="S40" s="34"/>
      <c r="T40" s="7">
        <v>593</v>
      </c>
      <c r="U40" s="7">
        <v>3439160</v>
      </c>
      <c r="V40" s="7">
        <v>401</v>
      </c>
      <c r="W40" s="7">
        <v>165600</v>
      </c>
      <c r="X40" s="7">
        <v>3</v>
      </c>
      <c r="Y40" s="7">
        <v>514215</v>
      </c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>
        <v>2675</v>
      </c>
      <c r="C41" s="7">
        <v>9939862</v>
      </c>
      <c r="D41" s="7">
        <v>881</v>
      </c>
      <c r="E41" s="7">
        <v>2116399</v>
      </c>
      <c r="F41" s="7">
        <v>1</v>
      </c>
      <c r="G41" s="7">
        <v>8000</v>
      </c>
      <c r="H41" s="7">
        <v>8</v>
      </c>
      <c r="I41" s="7">
        <v>3818</v>
      </c>
      <c r="J41" s="7">
        <v>35</v>
      </c>
      <c r="K41" s="7">
        <v>17000</v>
      </c>
      <c r="L41" s="7">
        <v>4</v>
      </c>
      <c r="M41" s="7">
        <v>4030</v>
      </c>
      <c r="N41" s="7">
        <v>0</v>
      </c>
      <c r="O41" s="7">
        <v>0</v>
      </c>
      <c r="P41" s="7">
        <v>0</v>
      </c>
      <c r="Q41" s="7">
        <v>0</v>
      </c>
      <c r="R41" s="33" t="s">
        <v>8</v>
      </c>
      <c r="S41" s="34"/>
      <c r="T41" s="7">
        <v>4456</v>
      </c>
      <c r="U41" s="7">
        <v>24825460</v>
      </c>
      <c r="V41" s="7">
        <v>3774</v>
      </c>
      <c r="W41" s="7">
        <v>1670000</v>
      </c>
      <c r="X41" s="7">
        <v>5</v>
      </c>
      <c r="Y41" s="7">
        <v>646961</v>
      </c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>
        <v>2909</v>
      </c>
      <c r="C44" s="7">
        <v>11747795</v>
      </c>
      <c r="D44" s="7">
        <v>1374</v>
      </c>
      <c r="E44" s="7">
        <v>3881480</v>
      </c>
      <c r="F44" s="7">
        <v>3</v>
      </c>
      <c r="G44" s="7">
        <v>4700</v>
      </c>
      <c r="H44" s="7">
        <v>23</v>
      </c>
      <c r="I44" s="7">
        <v>52824</v>
      </c>
      <c r="J44" s="7">
        <v>6</v>
      </c>
      <c r="K44" s="7">
        <v>5300</v>
      </c>
      <c r="L44" s="7">
        <v>1</v>
      </c>
      <c r="M44" s="7">
        <v>2200</v>
      </c>
      <c r="N44" s="7">
        <v>0</v>
      </c>
      <c r="O44" s="7">
        <v>0</v>
      </c>
      <c r="P44" s="7">
        <v>0</v>
      </c>
      <c r="Q44" s="7">
        <v>0</v>
      </c>
      <c r="R44" s="33" t="s">
        <v>9</v>
      </c>
      <c r="S44" s="34"/>
      <c r="T44" s="7">
        <v>2436</v>
      </c>
      <c r="U44" s="7">
        <v>13213240</v>
      </c>
      <c r="V44" s="7">
        <v>1376</v>
      </c>
      <c r="W44" s="7">
        <v>586800</v>
      </c>
      <c r="X44" s="7">
        <v>3</v>
      </c>
      <c r="Y44" s="7">
        <v>250660</v>
      </c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>
        <v>1360</v>
      </c>
      <c r="C45" s="7">
        <v>5355726</v>
      </c>
      <c r="D45" s="7">
        <v>793</v>
      </c>
      <c r="E45" s="7">
        <v>2026704</v>
      </c>
      <c r="F45" s="7">
        <v>4</v>
      </c>
      <c r="G45" s="7">
        <v>9500</v>
      </c>
      <c r="H45" s="7">
        <v>5</v>
      </c>
      <c r="I45" s="7">
        <v>5628</v>
      </c>
      <c r="J45" s="7">
        <v>10</v>
      </c>
      <c r="K45" s="7">
        <v>5000</v>
      </c>
      <c r="L45" s="7">
        <v>0</v>
      </c>
      <c r="M45" s="7">
        <v>0</v>
      </c>
      <c r="N45" s="7">
        <v>3</v>
      </c>
      <c r="O45" s="7">
        <v>3425</v>
      </c>
      <c r="P45" s="7">
        <v>0</v>
      </c>
      <c r="Q45" s="7">
        <v>0</v>
      </c>
      <c r="R45" s="33" t="s">
        <v>10</v>
      </c>
      <c r="S45" s="34"/>
      <c r="T45" s="7">
        <v>1314</v>
      </c>
      <c r="U45" s="7">
        <v>7380860</v>
      </c>
      <c r="V45" s="7">
        <v>608</v>
      </c>
      <c r="W45" s="7">
        <v>256000</v>
      </c>
      <c r="X45" s="7">
        <v>2</v>
      </c>
      <c r="Y45" s="7">
        <v>243470</v>
      </c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>
        <v>1492</v>
      </c>
      <c r="C46" s="7">
        <v>6193647</v>
      </c>
      <c r="D46" s="7">
        <v>797</v>
      </c>
      <c r="E46" s="7">
        <v>2613556</v>
      </c>
      <c r="F46" s="7">
        <v>2</v>
      </c>
      <c r="G46" s="7">
        <v>9500</v>
      </c>
      <c r="H46" s="7">
        <v>4</v>
      </c>
      <c r="I46" s="7">
        <v>3800</v>
      </c>
      <c r="J46" s="7">
        <v>8</v>
      </c>
      <c r="K46" s="7">
        <v>4000</v>
      </c>
      <c r="L46" s="7">
        <v>1</v>
      </c>
      <c r="M46" s="7">
        <v>2200</v>
      </c>
      <c r="N46" s="7">
        <v>2</v>
      </c>
      <c r="O46" s="7">
        <v>2250</v>
      </c>
      <c r="P46" s="7">
        <v>0</v>
      </c>
      <c r="Q46" s="7">
        <v>0</v>
      </c>
      <c r="R46" s="33" t="s">
        <v>11</v>
      </c>
      <c r="S46" s="34"/>
      <c r="T46" s="7">
        <v>2510</v>
      </c>
      <c r="U46" s="7">
        <v>15652880</v>
      </c>
      <c r="V46" s="7">
        <v>1590</v>
      </c>
      <c r="W46" s="7">
        <v>694000</v>
      </c>
      <c r="X46" s="7">
        <v>5</v>
      </c>
      <c r="Y46" s="7">
        <v>642989</v>
      </c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>
        <v>541</v>
      </c>
      <c r="C47" s="7">
        <v>1942030</v>
      </c>
      <c r="D47" s="7">
        <v>159</v>
      </c>
      <c r="E47" s="7">
        <v>361725</v>
      </c>
      <c r="F47" s="7">
        <v>0</v>
      </c>
      <c r="G47" s="7">
        <v>0</v>
      </c>
      <c r="H47" s="7">
        <v>4</v>
      </c>
      <c r="I47" s="7">
        <v>12500</v>
      </c>
      <c r="J47" s="7">
        <v>1</v>
      </c>
      <c r="K47" s="7">
        <v>1000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>
        <v>626</v>
      </c>
      <c r="C48" s="7">
        <v>2582331</v>
      </c>
      <c r="D48" s="7">
        <v>303</v>
      </c>
      <c r="E48" s="7">
        <v>881967</v>
      </c>
      <c r="F48" s="7">
        <v>0</v>
      </c>
      <c r="G48" s="7">
        <v>0</v>
      </c>
      <c r="H48" s="7">
        <v>1</v>
      </c>
      <c r="I48" s="7">
        <v>3000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33" t="s">
        <v>13</v>
      </c>
      <c r="S48" s="34"/>
      <c r="T48" s="7">
        <v>1515</v>
      </c>
      <c r="U48" s="7">
        <v>9468600</v>
      </c>
      <c r="V48" s="7">
        <v>710</v>
      </c>
      <c r="W48" s="7">
        <v>308400</v>
      </c>
      <c r="X48" s="7">
        <v>2</v>
      </c>
      <c r="Y48" s="7">
        <v>327000</v>
      </c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>
        <v>352</v>
      </c>
      <c r="C49" s="7">
        <v>1303082</v>
      </c>
      <c r="D49" s="7">
        <v>199</v>
      </c>
      <c r="E49" s="7">
        <v>584474</v>
      </c>
      <c r="F49" s="7">
        <v>0</v>
      </c>
      <c r="G49" s="7">
        <v>0</v>
      </c>
      <c r="H49" s="7">
        <v>7</v>
      </c>
      <c r="I49" s="7">
        <v>13450</v>
      </c>
      <c r="J49" s="7">
        <v>2</v>
      </c>
      <c r="K49" s="7">
        <v>500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33" t="s">
        <v>28</v>
      </c>
      <c r="S49" s="34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>
        <v>772</v>
      </c>
      <c r="C50" s="7">
        <v>2900867</v>
      </c>
      <c r="D50" s="7">
        <v>397</v>
      </c>
      <c r="E50" s="7">
        <v>1184231</v>
      </c>
      <c r="F50" s="7">
        <v>0</v>
      </c>
      <c r="G50" s="7">
        <v>0</v>
      </c>
      <c r="H50" s="7">
        <v>11</v>
      </c>
      <c r="I50" s="7">
        <v>32435</v>
      </c>
      <c r="J50" s="7">
        <v>1</v>
      </c>
      <c r="K50" s="7">
        <v>1000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33" t="s">
        <v>15</v>
      </c>
      <c r="S50" s="34"/>
      <c r="T50" s="7">
        <v>1646</v>
      </c>
      <c r="U50" s="7">
        <v>9815640</v>
      </c>
      <c r="V50" s="7">
        <v>691</v>
      </c>
      <c r="W50" s="7">
        <v>290400</v>
      </c>
      <c r="X50" s="7">
        <v>5</v>
      </c>
      <c r="Y50" s="7">
        <v>845000</v>
      </c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>
        <v>591</v>
      </c>
      <c r="C52" s="7">
        <v>2821137</v>
      </c>
      <c r="D52" s="7">
        <v>302</v>
      </c>
      <c r="E52" s="7">
        <v>1113590</v>
      </c>
      <c r="F52" s="7">
        <v>2</v>
      </c>
      <c r="G52" s="7">
        <v>4000</v>
      </c>
      <c r="H52" s="7">
        <v>7</v>
      </c>
      <c r="I52" s="7">
        <v>11487</v>
      </c>
      <c r="J52" s="7">
        <v>1</v>
      </c>
      <c r="K52" s="7">
        <v>1000</v>
      </c>
      <c r="L52" s="7">
        <v>0</v>
      </c>
      <c r="M52" s="7">
        <v>0</v>
      </c>
      <c r="N52" s="7">
        <v>1</v>
      </c>
      <c r="O52" s="7">
        <v>1260</v>
      </c>
      <c r="P52" s="7">
        <v>0</v>
      </c>
      <c r="Q52" s="7">
        <v>0</v>
      </c>
      <c r="R52" s="33" t="s">
        <v>16</v>
      </c>
      <c r="S52" s="34"/>
      <c r="T52" s="7">
        <v>1151</v>
      </c>
      <c r="U52" s="7">
        <v>6881200</v>
      </c>
      <c r="V52" s="7">
        <v>468</v>
      </c>
      <c r="W52" s="7">
        <v>194400</v>
      </c>
      <c r="X52" s="7">
        <v>1</v>
      </c>
      <c r="Y52" s="7">
        <v>2900</v>
      </c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>
        <v>311</v>
      </c>
      <c r="C53" s="7">
        <v>1271835</v>
      </c>
      <c r="D53" s="7">
        <v>128</v>
      </c>
      <c r="E53" s="7">
        <v>387391</v>
      </c>
      <c r="F53" s="7">
        <v>0</v>
      </c>
      <c r="G53" s="7">
        <v>0</v>
      </c>
      <c r="H53" s="7">
        <v>6</v>
      </c>
      <c r="I53" s="7">
        <v>14020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33" t="s">
        <v>17</v>
      </c>
      <c r="S53" s="34"/>
      <c r="T53" s="7">
        <v>665</v>
      </c>
      <c r="U53" s="7">
        <v>4085300</v>
      </c>
      <c r="V53" s="7">
        <v>281</v>
      </c>
      <c r="W53" s="7">
        <v>113600</v>
      </c>
      <c r="X53" s="7">
        <v>0</v>
      </c>
      <c r="Y53" s="7">
        <v>0</v>
      </c>
      <c r="Z53" s="7"/>
      <c r="AA53" s="7"/>
      <c r="AB53" s="7"/>
      <c r="AC53" s="7"/>
      <c r="AD53" s="7"/>
      <c r="AE53" s="7"/>
    </row>
    <row r="54" spans="1:31" x14ac:dyDescent="0.25">
      <c r="A54" s="23" t="s">
        <v>44</v>
      </c>
      <c r="B54" s="15">
        <v>334</v>
      </c>
      <c r="C54" s="15">
        <v>1168027</v>
      </c>
      <c r="D54" s="15">
        <v>227</v>
      </c>
      <c r="E54" s="15">
        <v>808513</v>
      </c>
      <c r="F54" s="15">
        <v>3</v>
      </c>
      <c r="G54" s="15">
        <v>14448</v>
      </c>
      <c r="H54" s="15">
        <v>1</v>
      </c>
      <c r="I54" s="15">
        <v>100</v>
      </c>
      <c r="J54" s="15">
        <v>0</v>
      </c>
      <c r="K54" s="15">
        <v>0</v>
      </c>
      <c r="L54" s="15">
        <v>0</v>
      </c>
      <c r="M54" s="15">
        <v>0</v>
      </c>
      <c r="N54" s="15">
        <v>1</v>
      </c>
      <c r="O54" s="15">
        <v>1500</v>
      </c>
      <c r="P54" s="15">
        <v>0</v>
      </c>
      <c r="Q54" s="15">
        <v>0</v>
      </c>
      <c r="R54" s="51" t="s">
        <v>44</v>
      </c>
      <c r="S54" s="52"/>
      <c r="T54" s="15">
        <v>2288</v>
      </c>
      <c r="U54" s="15">
        <v>13560240</v>
      </c>
      <c r="V54" s="15">
        <v>1734</v>
      </c>
      <c r="W54" s="15">
        <v>732800</v>
      </c>
      <c r="X54" s="15">
        <v>7</v>
      </c>
      <c r="Y54" s="15">
        <v>1108900</v>
      </c>
      <c r="Z54" s="15"/>
      <c r="AA54" s="15"/>
      <c r="AB54" s="7"/>
      <c r="AC54" s="7"/>
      <c r="AD54" s="7"/>
      <c r="AE54" s="7"/>
    </row>
    <row r="55" spans="1:31" x14ac:dyDescent="0.25">
      <c r="A55" s="23" t="s">
        <v>18</v>
      </c>
      <c r="B55" s="15">
        <v>256</v>
      </c>
      <c r="C55" s="15">
        <v>917566</v>
      </c>
      <c r="D55" s="15">
        <v>128</v>
      </c>
      <c r="E55" s="15">
        <v>408601</v>
      </c>
      <c r="F55" s="15">
        <v>1</v>
      </c>
      <c r="G55" s="15">
        <v>6059</v>
      </c>
      <c r="H55" s="15">
        <v>15</v>
      </c>
      <c r="I55" s="15">
        <v>19395</v>
      </c>
      <c r="J55" s="15">
        <v>3</v>
      </c>
      <c r="K55" s="15">
        <v>2415</v>
      </c>
      <c r="L55" s="15">
        <v>0</v>
      </c>
      <c r="M55" s="15">
        <v>0</v>
      </c>
      <c r="N55" s="15">
        <v>0</v>
      </c>
      <c r="O55" s="15">
        <v>0</v>
      </c>
      <c r="P55" s="15">
        <v>1</v>
      </c>
      <c r="Q55" s="15">
        <v>750</v>
      </c>
      <c r="R55" s="51" t="s">
        <v>18</v>
      </c>
      <c r="S55" s="52"/>
      <c r="T55" s="15">
        <v>1049</v>
      </c>
      <c r="U55" s="15">
        <v>5971400</v>
      </c>
      <c r="V55" s="15">
        <v>808</v>
      </c>
      <c r="W55" s="15">
        <v>330000</v>
      </c>
      <c r="X55" s="15">
        <v>1</v>
      </c>
      <c r="Y55" s="15">
        <v>1900</v>
      </c>
      <c r="Z55" s="15"/>
      <c r="AA55" s="15"/>
      <c r="AB55" s="7"/>
      <c r="AC55" s="7"/>
      <c r="AD55" s="7"/>
      <c r="AE55" s="7"/>
    </row>
    <row r="56" spans="1:31" x14ac:dyDescent="0.25">
      <c r="A56" s="23" t="s">
        <v>19</v>
      </c>
      <c r="B56" s="15">
        <v>109</v>
      </c>
      <c r="C56" s="15">
        <v>462867</v>
      </c>
      <c r="D56" s="15">
        <v>21</v>
      </c>
      <c r="E56" s="15">
        <v>66286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2</v>
      </c>
      <c r="O56" s="15">
        <v>2000</v>
      </c>
      <c r="P56" s="15">
        <v>0</v>
      </c>
      <c r="Q56" s="15">
        <v>0</v>
      </c>
      <c r="R56" s="51" t="s">
        <v>19</v>
      </c>
      <c r="S56" s="52"/>
      <c r="T56" s="15"/>
      <c r="U56" s="15"/>
      <c r="V56" s="15"/>
      <c r="W56" s="15"/>
      <c r="X56" s="15"/>
      <c r="Y56" s="15"/>
      <c r="Z56" s="15"/>
      <c r="AA56" s="15"/>
      <c r="AB56" s="7"/>
      <c r="AC56" s="7"/>
      <c r="AD56" s="7"/>
      <c r="AE56" s="7"/>
    </row>
    <row r="57" spans="1:31" x14ac:dyDescent="0.25">
      <c r="A57" s="23" t="s">
        <v>29</v>
      </c>
      <c r="B57" s="15">
        <v>315</v>
      </c>
      <c r="C57" s="15">
        <v>1192568</v>
      </c>
      <c r="D57" s="15">
        <v>186</v>
      </c>
      <c r="E57" s="15">
        <v>926010</v>
      </c>
      <c r="F57" s="15">
        <v>2</v>
      </c>
      <c r="G57" s="15">
        <v>5000</v>
      </c>
      <c r="H57" s="15">
        <v>2</v>
      </c>
      <c r="I57" s="15">
        <v>5740</v>
      </c>
      <c r="J57" s="15">
        <v>1</v>
      </c>
      <c r="K57" s="15">
        <v>1000</v>
      </c>
      <c r="L57" s="15">
        <v>0</v>
      </c>
      <c r="M57" s="15">
        <v>0</v>
      </c>
      <c r="N57" s="15">
        <v>4</v>
      </c>
      <c r="O57" s="15">
        <v>3000</v>
      </c>
      <c r="P57" s="15">
        <v>0</v>
      </c>
      <c r="Q57" s="15">
        <v>0</v>
      </c>
      <c r="R57" s="51" t="s">
        <v>29</v>
      </c>
      <c r="S57" s="52"/>
      <c r="T57" s="15">
        <v>942</v>
      </c>
      <c r="U57" s="15">
        <v>5211020</v>
      </c>
      <c r="V57" s="15">
        <v>600</v>
      </c>
      <c r="W57" s="15">
        <v>273200</v>
      </c>
      <c r="X57" s="15">
        <v>1</v>
      </c>
      <c r="Y57" s="15">
        <v>200000</v>
      </c>
      <c r="Z57" s="15"/>
      <c r="AA57" s="15"/>
      <c r="AB57" s="7"/>
      <c r="AC57" s="7"/>
      <c r="AD57" s="7"/>
      <c r="AE57" s="7"/>
    </row>
    <row r="58" spans="1:31" x14ac:dyDescent="0.25">
      <c r="A58" s="23" t="s">
        <v>45</v>
      </c>
      <c r="B58" s="15">
        <v>364</v>
      </c>
      <c r="C58" s="15">
        <v>1394185</v>
      </c>
      <c r="D58" s="15">
        <v>165</v>
      </c>
      <c r="E58" s="15">
        <v>511021</v>
      </c>
      <c r="F58" s="15">
        <v>5</v>
      </c>
      <c r="G58" s="15">
        <v>17339</v>
      </c>
      <c r="H58" s="15">
        <v>9</v>
      </c>
      <c r="I58" s="15">
        <v>13860</v>
      </c>
      <c r="J58" s="15">
        <v>1</v>
      </c>
      <c r="K58" s="15">
        <v>1000</v>
      </c>
      <c r="L58" s="15">
        <v>1</v>
      </c>
      <c r="M58" s="15">
        <v>2200</v>
      </c>
      <c r="N58" s="15">
        <v>2</v>
      </c>
      <c r="O58" s="15">
        <v>5000</v>
      </c>
      <c r="P58" s="15">
        <v>0</v>
      </c>
      <c r="Q58" s="15">
        <v>0</v>
      </c>
      <c r="R58" s="51" t="s">
        <v>45</v>
      </c>
      <c r="S58" s="52"/>
      <c r="T58" s="15"/>
      <c r="U58" s="15"/>
      <c r="V58" s="15"/>
      <c r="W58" s="15"/>
      <c r="X58" s="15"/>
      <c r="Y58" s="15"/>
      <c r="Z58" s="15"/>
      <c r="AA58" s="15"/>
      <c r="AB58" s="7"/>
      <c r="AC58" s="7"/>
      <c r="AD58" s="7"/>
      <c r="AE58" s="7"/>
    </row>
    <row r="59" spans="1:31" s="8" customFormat="1" x14ac:dyDescent="0.25">
      <c r="A59" s="17" t="s">
        <v>22</v>
      </c>
      <c r="B59" s="18">
        <f>SUM(B35:B58)</f>
        <v>19196</v>
      </c>
      <c r="C59" s="18">
        <f t="shared" ref="C59:Q59" si="2">SUM(C35:C58)</f>
        <v>76267524.620000005</v>
      </c>
      <c r="D59" s="18">
        <f t="shared" si="2"/>
        <v>9248</v>
      </c>
      <c r="E59" s="18">
        <f t="shared" si="2"/>
        <v>28049746.359999999</v>
      </c>
      <c r="F59" s="18">
        <f t="shared" si="2"/>
        <v>44</v>
      </c>
      <c r="G59" s="18">
        <f t="shared" si="2"/>
        <v>140765</v>
      </c>
      <c r="H59" s="18">
        <f t="shared" si="2"/>
        <v>145</v>
      </c>
      <c r="I59" s="18">
        <f t="shared" si="2"/>
        <v>255095</v>
      </c>
      <c r="J59" s="18">
        <f t="shared" si="2"/>
        <v>90</v>
      </c>
      <c r="K59" s="18">
        <f t="shared" si="2"/>
        <v>56715</v>
      </c>
      <c r="L59" s="18">
        <f t="shared" si="2"/>
        <v>8</v>
      </c>
      <c r="M59" s="18">
        <f t="shared" si="2"/>
        <v>12830</v>
      </c>
      <c r="N59" s="18">
        <f t="shared" si="2"/>
        <v>34</v>
      </c>
      <c r="O59" s="18">
        <f t="shared" si="2"/>
        <v>51338</v>
      </c>
      <c r="P59" s="18">
        <f t="shared" si="2"/>
        <v>1</v>
      </c>
      <c r="Q59" s="18">
        <f t="shared" si="2"/>
        <v>750</v>
      </c>
      <c r="R59" s="40" t="s">
        <v>22</v>
      </c>
      <c r="S59" s="41"/>
      <c r="T59" s="18">
        <f>SUM(T35:T58)</f>
        <v>28953</v>
      </c>
      <c r="U59" s="18">
        <f t="shared" ref="U59:AE59" si="3">SUM(U35:U58)</f>
        <v>171531231</v>
      </c>
      <c r="V59" s="18">
        <f t="shared" si="3"/>
        <v>19084</v>
      </c>
      <c r="W59" s="18">
        <f t="shared" si="3"/>
        <v>8253600</v>
      </c>
      <c r="X59" s="18">
        <f t="shared" si="3"/>
        <v>49</v>
      </c>
      <c r="Y59" s="18">
        <f t="shared" si="3"/>
        <v>6612885.8700000001</v>
      </c>
      <c r="Z59" s="18">
        <f>SUM(Z35:Z58)</f>
        <v>0</v>
      </c>
      <c r="AA59" s="18">
        <f t="shared" si="3"/>
        <v>0</v>
      </c>
      <c r="AB59" s="9">
        <f t="shared" si="3"/>
        <v>0</v>
      </c>
      <c r="AC59" s="9">
        <f t="shared" si="3"/>
        <v>0</v>
      </c>
      <c r="AD59" s="9">
        <f t="shared" si="3"/>
        <v>0</v>
      </c>
      <c r="AE59" s="9">
        <f t="shared" si="3"/>
        <v>0</v>
      </c>
    </row>
  </sheetData>
  <mergeCells count="76"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R47:S47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X33:Y33"/>
    <mergeCell ref="Z33:AA33"/>
    <mergeCell ref="AB33:AC33"/>
    <mergeCell ref="AD33:AE33"/>
    <mergeCell ref="R34:S34"/>
    <mergeCell ref="T33:U33"/>
    <mergeCell ref="V33:W33"/>
    <mergeCell ref="R35:S35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  <mergeCell ref="V1:W1"/>
    <mergeCell ref="L2:M2"/>
    <mergeCell ref="B1:C1"/>
    <mergeCell ref="D1:E1"/>
    <mergeCell ref="F1:G1"/>
    <mergeCell ref="H1:I1"/>
    <mergeCell ref="J1:K1"/>
    <mergeCell ref="L1:M1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65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65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>
        <v>6434</v>
      </c>
      <c r="C3" s="6">
        <v>3993062.15</v>
      </c>
      <c r="D3" s="6">
        <v>3338</v>
      </c>
      <c r="E3" s="6">
        <v>21877127.969999999</v>
      </c>
      <c r="F3" s="6">
        <v>3200</v>
      </c>
      <c r="G3" s="6">
        <v>13245751.880000001</v>
      </c>
      <c r="H3" s="6">
        <v>29</v>
      </c>
      <c r="I3" s="6">
        <v>290300</v>
      </c>
      <c r="J3" s="6">
        <v>1</v>
      </c>
      <c r="K3" s="6">
        <v>5000</v>
      </c>
      <c r="L3" s="33" t="s">
        <v>3</v>
      </c>
      <c r="M3" s="34"/>
      <c r="N3" s="6">
        <v>285</v>
      </c>
      <c r="O3" s="6">
        <v>2294512</v>
      </c>
      <c r="P3" s="6">
        <v>266</v>
      </c>
      <c r="Q3" s="6">
        <v>1440724.22</v>
      </c>
      <c r="R3" s="6">
        <v>0</v>
      </c>
      <c r="S3" s="6">
        <v>0</v>
      </c>
      <c r="T3" s="6">
        <v>1</v>
      </c>
      <c r="U3" s="6">
        <v>4500</v>
      </c>
      <c r="V3" s="6">
        <v>0</v>
      </c>
      <c r="W3" s="6">
        <v>0</v>
      </c>
    </row>
    <row r="4" spans="1:23" x14ac:dyDescent="0.25">
      <c r="A4" s="3" t="s">
        <v>4</v>
      </c>
      <c r="B4" s="6">
        <v>4525</v>
      </c>
      <c r="C4" s="6">
        <v>2757900</v>
      </c>
      <c r="D4" s="6">
        <v>1942</v>
      </c>
      <c r="E4" s="6">
        <v>12556199</v>
      </c>
      <c r="F4" s="6">
        <v>3002</v>
      </c>
      <c r="G4" s="6">
        <v>10799787</v>
      </c>
      <c r="H4" s="6">
        <v>23</v>
      </c>
      <c r="I4" s="6">
        <v>270000</v>
      </c>
      <c r="J4" s="6">
        <v>6</v>
      </c>
      <c r="K4" s="6">
        <v>30000</v>
      </c>
      <c r="L4" s="33" t="s">
        <v>4</v>
      </c>
      <c r="M4" s="34"/>
      <c r="N4" s="6">
        <v>165</v>
      </c>
      <c r="O4" s="6">
        <v>1613015</v>
      </c>
      <c r="P4" s="6">
        <v>160</v>
      </c>
      <c r="Q4" s="6">
        <v>874272</v>
      </c>
      <c r="R4" s="6">
        <v>2</v>
      </c>
      <c r="S4" s="6">
        <v>17000</v>
      </c>
      <c r="T4" s="6">
        <v>0</v>
      </c>
      <c r="U4" s="6">
        <v>0</v>
      </c>
      <c r="V4" s="6">
        <v>1</v>
      </c>
      <c r="W4" s="6">
        <v>25000</v>
      </c>
    </row>
    <row r="5" spans="1:23" x14ac:dyDescent="0.25">
      <c r="A5" s="3" t="s">
        <v>5</v>
      </c>
      <c r="B5" s="6">
        <v>2186</v>
      </c>
      <c r="C5" s="6">
        <v>1313841</v>
      </c>
      <c r="D5" s="6">
        <v>857</v>
      </c>
      <c r="E5" s="6">
        <v>5381385</v>
      </c>
      <c r="F5" s="6">
        <v>1085</v>
      </c>
      <c r="G5" s="6">
        <v>3689569</v>
      </c>
      <c r="H5" s="6">
        <v>7</v>
      </c>
      <c r="I5" s="6">
        <v>95000</v>
      </c>
      <c r="J5" s="6">
        <v>0</v>
      </c>
      <c r="K5" s="6">
        <v>0</v>
      </c>
      <c r="L5" s="33" t="s">
        <v>5</v>
      </c>
      <c r="M5" s="34"/>
      <c r="N5" s="7">
        <v>79</v>
      </c>
      <c r="O5" s="7">
        <v>699447</v>
      </c>
      <c r="P5" s="7">
        <v>93</v>
      </c>
      <c r="Q5" s="7">
        <v>528634</v>
      </c>
      <c r="R5" s="7">
        <v>0</v>
      </c>
      <c r="S5" s="7">
        <v>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33" t="s">
        <v>6</v>
      </c>
      <c r="M6" s="34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>
        <v>1306</v>
      </c>
      <c r="C7" s="6">
        <v>788650</v>
      </c>
      <c r="D7" s="6">
        <v>541</v>
      </c>
      <c r="E7" s="6">
        <v>3462308</v>
      </c>
      <c r="F7" s="6">
        <v>673</v>
      </c>
      <c r="G7" s="6">
        <v>2536313</v>
      </c>
      <c r="H7" s="6">
        <v>2</v>
      </c>
      <c r="I7" s="6">
        <v>23000</v>
      </c>
      <c r="J7" s="6">
        <v>1</v>
      </c>
      <c r="K7" s="6">
        <v>5000</v>
      </c>
      <c r="L7" s="33" t="s">
        <v>7</v>
      </c>
      <c r="M7" s="34"/>
      <c r="N7" s="6">
        <v>52</v>
      </c>
      <c r="O7" s="6">
        <v>520974</v>
      </c>
      <c r="P7" s="6">
        <v>62</v>
      </c>
      <c r="Q7" s="6">
        <v>321509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6026</v>
      </c>
      <c r="C8" s="6">
        <v>3676330</v>
      </c>
      <c r="D8" s="6">
        <v>3132</v>
      </c>
      <c r="E8" s="6">
        <v>20137067</v>
      </c>
      <c r="F8" s="6">
        <v>3215</v>
      </c>
      <c r="G8" s="6">
        <v>11888478</v>
      </c>
      <c r="H8" s="6">
        <v>29</v>
      </c>
      <c r="I8" s="6">
        <v>338000</v>
      </c>
      <c r="J8" s="6">
        <v>1</v>
      </c>
      <c r="K8" s="6">
        <v>5000</v>
      </c>
      <c r="L8" s="33" t="s">
        <v>8</v>
      </c>
      <c r="M8" s="34"/>
      <c r="N8" s="6">
        <v>268</v>
      </c>
      <c r="O8" s="6">
        <v>2289783</v>
      </c>
      <c r="P8" s="6">
        <v>263</v>
      </c>
      <c r="Q8" s="6">
        <v>1376934</v>
      </c>
      <c r="R8" s="6">
        <v>4</v>
      </c>
      <c r="S8" s="6">
        <v>36000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5235</v>
      </c>
      <c r="C9" s="6">
        <v>3166779</v>
      </c>
      <c r="D9" s="6">
        <v>2062</v>
      </c>
      <c r="E9" s="6">
        <v>12721516</v>
      </c>
      <c r="F9" s="6">
        <v>2667</v>
      </c>
      <c r="G9" s="6">
        <v>11756644</v>
      </c>
      <c r="H9" s="6">
        <v>19</v>
      </c>
      <c r="I9" s="6">
        <v>217000</v>
      </c>
      <c r="J9" s="6">
        <v>1</v>
      </c>
      <c r="K9" s="6">
        <v>5000</v>
      </c>
      <c r="L9" s="33" t="s">
        <v>9</v>
      </c>
      <c r="M9" s="34"/>
      <c r="N9" s="6">
        <v>213</v>
      </c>
      <c r="O9" s="6">
        <v>1711386</v>
      </c>
      <c r="P9" s="6">
        <v>184</v>
      </c>
      <c r="Q9" s="6">
        <v>1039661</v>
      </c>
      <c r="R9" s="6">
        <v>1</v>
      </c>
      <c r="S9" s="6">
        <v>9000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2438</v>
      </c>
      <c r="C10" s="6">
        <v>1458840</v>
      </c>
      <c r="D10" s="6">
        <v>976</v>
      </c>
      <c r="E10" s="6">
        <v>6020531</v>
      </c>
      <c r="F10" s="6">
        <v>1443</v>
      </c>
      <c r="G10" s="6">
        <v>5643921</v>
      </c>
      <c r="H10" s="6">
        <v>9</v>
      </c>
      <c r="I10" s="6">
        <v>105000</v>
      </c>
      <c r="J10" s="6">
        <v>0</v>
      </c>
      <c r="K10" s="6">
        <v>0</v>
      </c>
      <c r="L10" s="33" t="s">
        <v>10</v>
      </c>
      <c r="M10" s="34"/>
      <c r="N10" s="6">
        <v>93</v>
      </c>
      <c r="O10" s="6">
        <v>716628</v>
      </c>
      <c r="P10" s="6">
        <v>77</v>
      </c>
      <c r="Q10" s="6">
        <v>394471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3276</v>
      </c>
      <c r="C11" s="6">
        <v>1960240</v>
      </c>
      <c r="D11" s="6">
        <v>1463</v>
      </c>
      <c r="E11" s="6">
        <v>9368955</v>
      </c>
      <c r="F11" s="6">
        <v>1695</v>
      </c>
      <c r="G11" s="6">
        <v>6272102</v>
      </c>
      <c r="H11" s="6">
        <v>6</v>
      </c>
      <c r="I11" s="6">
        <v>66000</v>
      </c>
      <c r="J11" s="6">
        <v>1</v>
      </c>
      <c r="K11" s="6">
        <v>5000</v>
      </c>
      <c r="L11" s="33" t="s">
        <v>11</v>
      </c>
      <c r="M11" s="34"/>
      <c r="N11" s="6">
        <v>66</v>
      </c>
      <c r="O11" s="6">
        <v>565061</v>
      </c>
      <c r="P11" s="6">
        <v>69</v>
      </c>
      <c r="Q11" s="6">
        <v>371374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1457</v>
      </c>
      <c r="C12" s="6">
        <v>884980</v>
      </c>
      <c r="D12" s="6">
        <v>627</v>
      </c>
      <c r="E12" s="6">
        <v>4003680</v>
      </c>
      <c r="F12" s="6">
        <v>638</v>
      </c>
      <c r="G12" s="6">
        <v>2289281</v>
      </c>
      <c r="H12" s="6">
        <v>9</v>
      </c>
      <c r="I12" s="6">
        <v>105000</v>
      </c>
      <c r="J12" s="6">
        <v>3</v>
      </c>
      <c r="K12" s="6">
        <v>15000</v>
      </c>
      <c r="L12" s="33" t="s">
        <v>12</v>
      </c>
      <c r="M12" s="34"/>
      <c r="N12" s="6">
        <v>17</v>
      </c>
      <c r="O12" s="6">
        <v>132642</v>
      </c>
      <c r="P12" s="6">
        <v>19</v>
      </c>
      <c r="Q12" s="6">
        <v>92630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13</v>
      </c>
      <c r="B13" s="6">
        <v>1319</v>
      </c>
      <c r="C13" s="6">
        <v>789640</v>
      </c>
      <c r="D13" s="6">
        <v>662</v>
      </c>
      <c r="E13" s="6">
        <v>4188915</v>
      </c>
      <c r="F13" s="6">
        <v>632</v>
      </c>
      <c r="G13" s="6">
        <v>2484649</v>
      </c>
      <c r="H13" s="6">
        <v>3</v>
      </c>
      <c r="I13" s="6">
        <v>30000</v>
      </c>
      <c r="J13" s="6">
        <v>2</v>
      </c>
      <c r="K13" s="6">
        <v>10000</v>
      </c>
      <c r="L13" s="33" t="s">
        <v>13</v>
      </c>
      <c r="M13" s="34"/>
      <c r="N13" s="6">
        <v>53</v>
      </c>
      <c r="O13" s="6">
        <v>418000</v>
      </c>
      <c r="P13" s="6">
        <v>47</v>
      </c>
      <c r="Q13" s="6">
        <v>245407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3" t="s">
        <v>14</v>
      </c>
      <c r="M14" s="34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28</v>
      </c>
      <c r="B15" s="6">
        <v>792</v>
      </c>
      <c r="C15" s="6">
        <v>479770</v>
      </c>
      <c r="D15" s="6">
        <v>417</v>
      </c>
      <c r="E15" s="6">
        <v>2765166</v>
      </c>
      <c r="F15" s="6">
        <v>339</v>
      </c>
      <c r="G15" s="6">
        <v>1188690</v>
      </c>
      <c r="H15" s="6">
        <v>3</v>
      </c>
      <c r="I15" s="6">
        <v>39000</v>
      </c>
      <c r="J15" s="6">
        <v>0</v>
      </c>
      <c r="K15" s="6">
        <v>0</v>
      </c>
      <c r="L15" s="33" t="s">
        <v>28</v>
      </c>
      <c r="M15" s="34"/>
      <c r="N15" s="6">
        <v>41</v>
      </c>
      <c r="O15" s="6">
        <v>313297</v>
      </c>
      <c r="P15" s="6">
        <v>34</v>
      </c>
      <c r="Q15" s="6">
        <v>193293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2186</v>
      </c>
      <c r="C16" s="6">
        <v>1331860</v>
      </c>
      <c r="D16" s="6">
        <v>1185</v>
      </c>
      <c r="E16" s="6">
        <v>7684950</v>
      </c>
      <c r="F16" s="6">
        <v>919</v>
      </c>
      <c r="G16" s="6">
        <v>3512859</v>
      </c>
      <c r="H16" s="6">
        <v>16</v>
      </c>
      <c r="I16" s="6">
        <v>178000</v>
      </c>
      <c r="J16" s="6">
        <v>2</v>
      </c>
      <c r="K16" s="6">
        <v>10000</v>
      </c>
      <c r="L16" s="33" t="s">
        <v>15</v>
      </c>
      <c r="M16" s="34"/>
      <c r="N16" s="6">
        <v>107</v>
      </c>
      <c r="O16" s="6">
        <v>994020</v>
      </c>
      <c r="P16" s="6">
        <v>110</v>
      </c>
      <c r="Q16" s="6">
        <v>604041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</row>
    <row r="17" spans="1:23" x14ac:dyDescent="0.25">
      <c r="A17" s="3" t="s">
        <v>16</v>
      </c>
      <c r="B17" s="6">
        <v>1254</v>
      </c>
      <c r="C17" s="6">
        <v>756870</v>
      </c>
      <c r="D17" s="6">
        <v>710</v>
      </c>
      <c r="E17" s="6">
        <v>4712725</v>
      </c>
      <c r="F17" s="6">
        <v>669</v>
      </c>
      <c r="G17" s="6">
        <v>2926021</v>
      </c>
      <c r="H17" s="6">
        <v>6</v>
      </c>
      <c r="I17" s="6">
        <v>69000</v>
      </c>
      <c r="J17" s="6">
        <v>0</v>
      </c>
      <c r="K17" s="6">
        <v>0</v>
      </c>
      <c r="L17" s="33" t="s">
        <v>16</v>
      </c>
      <c r="M17" s="34"/>
      <c r="N17" s="6">
        <v>75</v>
      </c>
      <c r="O17" s="6">
        <v>628222</v>
      </c>
      <c r="P17" s="6">
        <v>72</v>
      </c>
      <c r="Q17" s="6">
        <v>379602</v>
      </c>
      <c r="R17" s="6">
        <v>1</v>
      </c>
      <c r="S17" s="6">
        <v>8000</v>
      </c>
      <c r="T17" s="6">
        <v>0</v>
      </c>
      <c r="U17" s="6">
        <v>0</v>
      </c>
      <c r="V17" s="6">
        <v>2</v>
      </c>
      <c r="W17" s="6">
        <v>50000</v>
      </c>
    </row>
    <row r="18" spans="1:23" x14ac:dyDescent="0.25">
      <c r="A18" s="3" t="s">
        <v>17</v>
      </c>
      <c r="B18" s="6">
        <v>742</v>
      </c>
      <c r="C18" s="6">
        <v>448710</v>
      </c>
      <c r="D18" s="6">
        <v>415</v>
      </c>
      <c r="E18" s="6">
        <v>2870231</v>
      </c>
      <c r="F18" s="6">
        <v>172</v>
      </c>
      <c r="G18" s="6">
        <v>588370</v>
      </c>
      <c r="H18" s="6">
        <v>6</v>
      </c>
      <c r="I18" s="6">
        <v>82000</v>
      </c>
      <c r="J18" s="6">
        <v>0</v>
      </c>
      <c r="K18" s="6">
        <v>0</v>
      </c>
      <c r="L18" s="33" t="s">
        <v>17</v>
      </c>
      <c r="M18" s="34"/>
      <c r="N18" s="6">
        <v>34</v>
      </c>
      <c r="O18" s="6">
        <v>386059</v>
      </c>
      <c r="P18" s="6">
        <v>46</v>
      </c>
      <c r="Q18" s="6">
        <v>232600</v>
      </c>
      <c r="R18" s="6">
        <v>1</v>
      </c>
      <c r="S18" s="6">
        <v>9000</v>
      </c>
      <c r="T18" s="6">
        <v>0</v>
      </c>
      <c r="U18" s="6">
        <v>0</v>
      </c>
      <c r="V18" s="6">
        <v>0</v>
      </c>
      <c r="W18" s="6">
        <v>0</v>
      </c>
    </row>
    <row r="19" spans="1:23" x14ac:dyDescent="0.25">
      <c r="A19" s="3" t="s">
        <v>44</v>
      </c>
      <c r="B19" s="6">
        <v>1459</v>
      </c>
      <c r="C19" s="6">
        <v>901710</v>
      </c>
      <c r="D19" s="6">
        <v>1101</v>
      </c>
      <c r="E19" s="6">
        <v>7603669</v>
      </c>
      <c r="F19" s="6">
        <v>564</v>
      </c>
      <c r="G19" s="6">
        <v>2017892</v>
      </c>
      <c r="H19" s="6">
        <v>12</v>
      </c>
      <c r="I19" s="6">
        <v>148000</v>
      </c>
      <c r="J19" s="6">
        <v>0</v>
      </c>
      <c r="K19" s="6">
        <v>0</v>
      </c>
      <c r="L19" s="33" t="s">
        <v>44</v>
      </c>
      <c r="M19" s="34"/>
      <c r="N19" s="6">
        <v>65</v>
      </c>
      <c r="O19" s="6">
        <v>749934</v>
      </c>
      <c r="P19" s="6">
        <v>89</v>
      </c>
      <c r="Q19" s="6">
        <v>467949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3" x14ac:dyDescent="0.25">
      <c r="A20" s="3" t="s">
        <v>18</v>
      </c>
      <c r="B20" s="6">
        <v>754</v>
      </c>
      <c r="C20" s="6">
        <v>468320</v>
      </c>
      <c r="D20" s="6">
        <v>532</v>
      </c>
      <c r="E20" s="6">
        <v>3606855</v>
      </c>
      <c r="F20" s="6">
        <v>292</v>
      </c>
      <c r="G20" s="6">
        <v>1039632</v>
      </c>
      <c r="H20" s="6">
        <v>4</v>
      </c>
      <c r="I20" s="6">
        <v>46000</v>
      </c>
      <c r="J20" s="6">
        <v>1</v>
      </c>
      <c r="K20" s="6">
        <v>5000</v>
      </c>
      <c r="L20" s="33" t="s">
        <v>18</v>
      </c>
      <c r="M20" s="34"/>
      <c r="N20" s="7">
        <v>37</v>
      </c>
      <c r="O20" s="7">
        <v>333224</v>
      </c>
      <c r="P20" s="7">
        <v>40</v>
      </c>
      <c r="Q20" s="7">
        <v>208582</v>
      </c>
      <c r="R20" s="7">
        <v>0</v>
      </c>
      <c r="S20" s="7">
        <v>0</v>
      </c>
      <c r="T20" s="6">
        <v>0</v>
      </c>
      <c r="U20" s="6">
        <v>0</v>
      </c>
      <c r="V20" s="6">
        <v>0</v>
      </c>
      <c r="W20" s="6">
        <v>0</v>
      </c>
    </row>
    <row r="21" spans="1:23" x14ac:dyDescent="0.25">
      <c r="A21" s="3" t="s">
        <v>19</v>
      </c>
      <c r="B21" s="6">
        <v>508</v>
      </c>
      <c r="C21" s="6">
        <v>311260</v>
      </c>
      <c r="D21" s="6">
        <v>272</v>
      </c>
      <c r="E21" s="6">
        <v>1713366</v>
      </c>
      <c r="F21" s="6">
        <v>206</v>
      </c>
      <c r="G21" s="6">
        <v>665324</v>
      </c>
      <c r="H21" s="6">
        <v>1</v>
      </c>
      <c r="I21" s="6">
        <v>10000</v>
      </c>
      <c r="J21" s="6">
        <v>0</v>
      </c>
      <c r="K21" s="6">
        <v>0</v>
      </c>
      <c r="L21" s="33" t="s">
        <v>19</v>
      </c>
      <c r="M21" s="34"/>
      <c r="N21" s="6">
        <v>18</v>
      </c>
      <c r="O21" s="6">
        <v>190373</v>
      </c>
      <c r="P21" s="6">
        <v>27</v>
      </c>
      <c r="Q21" s="6">
        <v>158900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3" x14ac:dyDescent="0.25">
      <c r="A22" s="3" t="s">
        <v>29</v>
      </c>
      <c r="B22" s="6">
        <v>934</v>
      </c>
      <c r="C22" s="6">
        <v>570520</v>
      </c>
      <c r="D22" s="6">
        <v>760</v>
      </c>
      <c r="E22" s="6">
        <v>5117957</v>
      </c>
      <c r="F22" s="6">
        <v>379</v>
      </c>
      <c r="G22" s="6">
        <v>1375900</v>
      </c>
      <c r="H22" s="6">
        <v>5</v>
      </c>
      <c r="I22" s="6">
        <v>53000</v>
      </c>
      <c r="J22" s="6">
        <v>1</v>
      </c>
      <c r="K22" s="6">
        <v>5000</v>
      </c>
      <c r="L22" s="33" t="s">
        <v>29</v>
      </c>
      <c r="M22" s="34"/>
      <c r="N22" s="6">
        <v>42</v>
      </c>
      <c r="O22" s="6">
        <v>438029</v>
      </c>
      <c r="P22" s="6">
        <v>52</v>
      </c>
      <c r="Q22" s="6">
        <v>280265</v>
      </c>
      <c r="R22" s="6">
        <v>1</v>
      </c>
      <c r="S22" s="6">
        <v>16000</v>
      </c>
      <c r="T22" s="6">
        <v>0</v>
      </c>
      <c r="U22" s="6">
        <v>0</v>
      </c>
      <c r="V22" s="6">
        <v>0</v>
      </c>
      <c r="W22" s="6">
        <v>0</v>
      </c>
    </row>
    <row r="23" spans="1:23" x14ac:dyDescent="0.25">
      <c r="A23" s="3" t="s">
        <v>20</v>
      </c>
      <c r="B23" s="6">
        <v>877</v>
      </c>
      <c r="C23" s="6">
        <v>527140</v>
      </c>
      <c r="D23" s="6">
        <v>451</v>
      </c>
      <c r="E23" s="6">
        <v>2974023</v>
      </c>
      <c r="F23" s="6">
        <v>316</v>
      </c>
      <c r="G23" s="6">
        <v>1096628</v>
      </c>
      <c r="H23" s="6">
        <v>1</v>
      </c>
      <c r="I23" s="6">
        <v>10000</v>
      </c>
      <c r="J23" s="6">
        <v>1</v>
      </c>
      <c r="K23" s="6">
        <v>5000</v>
      </c>
      <c r="L23" s="33" t="s">
        <v>20</v>
      </c>
      <c r="M23" s="34"/>
      <c r="N23" s="6">
        <v>39</v>
      </c>
      <c r="O23" s="6">
        <v>279770</v>
      </c>
      <c r="P23" s="6">
        <v>38</v>
      </c>
      <c r="Q23" s="6">
        <v>192993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3" x14ac:dyDescent="0.25">
      <c r="A24" s="3" t="s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33" t="s">
        <v>21</v>
      </c>
      <c r="M24" s="34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s="8" customFormat="1" x14ac:dyDescent="0.25">
      <c r="A25" s="1" t="s">
        <v>22</v>
      </c>
      <c r="B25" s="9">
        <f>SUM(B3:B24)</f>
        <v>43708</v>
      </c>
      <c r="C25" s="9">
        <f t="shared" ref="C25:K25" si="0">SUM(C3:C24)</f>
        <v>26586422.149999999</v>
      </c>
      <c r="D25" s="9">
        <f t="shared" si="0"/>
        <v>21443</v>
      </c>
      <c r="E25" s="9">
        <f t="shared" si="0"/>
        <v>138766625.97</v>
      </c>
      <c r="F25" s="9">
        <f t="shared" si="0"/>
        <v>22106</v>
      </c>
      <c r="G25" s="9">
        <f t="shared" si="0"/>
        <v>85017811.879999995</v>
      </c>
      <c r="H25" s="9">
        <f t="shared" si="0"/>
        <v>190</v>
      </c>
      <c r="I25" s="9">
        <f t="shared" si="0"/>
        <v>2174300</v>
      </c>
      <c r="J25" s="9">
        <f t="shared" si="0"/>
        <v>21</v>
      </c>
      <c r="K25" s="9">
        <f t="shared" si="0"/>
        <v>105000</v>
      </c>
      <c r="L25" s="38" t="s">
        <v>22</v>
      </c>
      <c r="M25" s="39"/>
      <c r="N25" s="9">
        <f>SUM(N3:N24)</f>
        <v>1749</v>
      </c>
      <c r="O25" s="9">
        <f t="shared" ref="O25:W25" si="1">SUM(O3:O24)</f>
        <v>15274376</v>
      </c>
      <c r="P25" s="9">
        <f t="shared" si="1"/>
        <v>1748</v>
      </c>
      <c r="Q25" s="9">
        <f t="shared" si="1"/>
        <v>9403841.2199999988</v>
      </c>
      <c r="R25" s="9">
        <f t="shared" si="1"/>
        <v>10</v>
      </c>
      <c r="S25" s="9">
        <f t="shared" si="1"/>
        <v>95000</v>
      </c>
      <c r="T25" s="9">
        <f t="shared" si="1"/>
        <v>1</v>
      </c>
      <c r="U25" s="9">
        <f t="shared" si="1"/>
        <v>4500</v>
      </c>
      <c r="V25" s="9">
        <f t="shared" si="1"/>
        <v>3</v>
      </c>
      <c r="W25" s="9">
        <f t="shared" si="1"/>
        <v>75000</v>
      </c>
    </row>
    <row r="27" spans="1:23" x14ac:dyDescent="0.25">
      <c r="A27" s="14">
        <f>B25+D25+F25+H25+J25+N25+P25+R25+T25+V25+B59+D59+F59+H59+J59+L59+N59+P59+T59+V59+X59+Z59+AB59+AD59</f>
        <v>166705</v>
      </c>
    </row>
    <row r="28" spans="1:23" x14ac:dyDescent="0.25">
      <c r="A28" s="14">
        <f>C25+E25+G25+I25+K25+O25+Q25+S25+U25+W25+C59+E59+G59+I59+K59+M59+O59+Q59+U59+W59+Y59+AA59+AC59+AE59</f>
        <v>561835239.75</v>
      </c>
    </row>
    <row r="33" spans="1:31" ht="30" customHeight="1" x14ac:dyDescent="0.25">
      <c r="A33" s="5" t="s">
        <v>65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65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36" t="s">
        <v>56</v>
      </c>
      <c r="AA33" s="37"/>
      <c r="AB33" s="36" t="s">
        <v>55</v>
      </c>
      <c r="AC33" s="37"/>
      <c r="AD33" s="36" t="s">
        <v>57</v>
      </c>
      <c r="AE33" s="37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v>3016</v>
      </c>
      <c r="C35" s="7">
        <v>13161476.01</v>
      </c>
      <c r="D35" s="7">
        <v>1602</v>
      </c>
      <c r="E35" s="7">
        <v>6189138.8899999997</v>
      </c>
      <c r="F35" s="7">
        <v>23</v>
      </c>
      <c r="G35" s="7">
        <v>64748</v>
      </c>
      <c r="H35" s="7">
        <v>7</v>
      </c>
      <c r="I35" s="7">
        <v>9628</v>
      </c>
      <c r="J35" s="7">
        <v>15</v>
      </c>
      <c r="K35" s="7">
        <v>14000</v>
      </c>
      <c r="L35" s="7">
        <v>2</v>
      </c>
      <c r="M35" s="7">
        <v>3940</v>
      </c>
      <c r="N35" s="7">
        <v>6</v>
      </c>
      <c r="O35" s="7">
        <v>4568.63</v>
      </c>
      <c r="P35" s="7">
        <v>0</v>
      </c>
      <c r="Q35" s="7">
        <v>0</v>
      </c>
      <c r="R35" s="33" t="s">
        <v>38</v>
      </c>
      <c r="S35" s="34"/>
      <c r="T35" s="7">
        <v>2991</v>
      </c>
      <c r="U35" s="7">
        <v>17163322</v>
      </c>
      <c r="V35" s="7">
        <v>1943</v>
      </c>
      <c r="W35" s="7">
        <v>882800</v>
      </c>
      <c r="X35" s="7">
        <v>7</v>
      </c>
      <c r="Y35" s="7">
        <v>945721</v>
      </c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>
        <v>1867</v>
      </c>
      <c r="C36" s="7">
        <v>6553301</v>
      </c>
      <c r="D36" s="7">
        <v>742</v>
      </c>
      <c r="E36" s="7">
        <v>1743454</v>
      </c>
      <c r="F36" s="7">
        <v>7</v>
      </c>
      <c r="G36" s="7">
        <v>25421</v>
      </c>
      <c r="H36" s="7">
        <v>6</v>
      </c>
      <c r="I36" s="7">
        <v>2704</v>
      </c>
      <c r="J36" s="7">
        <v>10</v>
      </c>
      <c r="K36" s="7">
        <v>5500</v>
      </c>
      <c r="L36" s="7">
        <v>2</v>
      </c>
      <c r="M36" s="7">
        <v>2200</v>
      </c>
      <c r="N36" s="7">
        <v>91</v>
      </c>
      <c r="O36" s="7">
        <v>67601</v>
      </c>
      <c r="P36" s="7">
        <v>0</v>
      </c>
      <c r="Q36" s="7">
        <v>0</v>
      </c>
      <c r="R36" s="33" t="s">
        <v>39</v>
      </c>
      <c r="S36" s="34"/>
      <c r="T36" s="7">
        <v>3551</v>
      </c>
      <c r="U36" s="7">
        <v>22133940</v>
      </c>
      <c r="V36" s="7">
        <v>2936</v>
      </c>
      <c r="W36" s="7">
        <v>1228400</v>
      </c>
      <c r="X36" s="7">
        <v>3</v>
      </c>
      <c r="Y36" s="7">
        <v>242628</v>
      </c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>
        <v>807</v>
      </c>
      <c r="C38" s="7">
        <v>3336349</v>
      </c>
      <c r="D38" s="7">
        <v>346</v>
      </c>
      <c r="E38" s="7">
        <v>930562</v>
      </c>
      <c r="F38" s="7">
        <v>3</v>
      </c>
      <c r="G38" s="7">
        <v>12200</v>
      </c>
      <c r="H38" s="7">
        <v>4</v>
      </c>
      <c r="I38" s="7">
        <v>5026</v>
      </c>
      <c r="J38" s="7">
        <v>1</v>
      </c>
      <c r="K38" s="7">
        <v>1000</v>
      </c>
      <c r="L38" s="7">
        <v>4</v>
      </c>
      <c r="M38" s="7">
        <v>6600</v>
      </c>
      <c r="N38" s="7">
        <v>10</v>
      </c>
      <c r="O38" s="7">
        <v>17100</v>
      </c>
      <c r="P38" s="7">
        <v>0</v>
      </c>
      <c r="Q38" s="7">
        <v>0</v>
      </c>
      <c r="R38" s="33" t="s">
        <v>5</v>
      </c>
      <c r="S38" s="34"/>
      <c r="T38" s="7">
        <v>1813</v>
      </c>
      <c r="U38" s="7">
        <v>11344160</v>
      </c>
      <c r="V38" s="7">
        <v>1112</v>
      </c>
      <c r="W38" s="7">
        <v>460400</v>
      </c>
      <c r="X38" s="7">
        <v>2</v>
      </c>
      <c r="Y38" s="7">
        <v>30582</v>
      </c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>
        <v>517</v>
      </c>
      <c r="C40" s="7">
        <v>1856855</v>
      </c>
      <c r="D40" s="7">
        <v>177</v>
      </c>
      <c r="E40" s="7">
        <v>487652</v>
      </c>
      <c r="F40" s="7">
        <v>0</v>
      </c>
      <c r="G40" s="7">
        <v>0</v>
      </c>
      <c r="H40" s="7">
        <v>14</v>
      </c>
      <c r="I40" s="7">
        <v>57324</v>
      </c>
      <c r="J40" s="7">
        <v>1</v>
      </c>
      <c r="K40" s="7">
        <v>1000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3" t="s">
        <v>7</v>
      </c>
      <c r="S40" s="34"/>
      <c r="T40" s="7">
        <v>594</v>
      </c>
      <c r="U40" s="7">
        <v>3359080</v>
      </c>
      <c r="V40" s="7">
        <v>398</v>
      </c>
      <c r="W40" s="7">
        <v>159200</v>
      </c>
      <c r="X40" s="7">
        <v>0</v>
      </c>
      <c r="Y40" s="7">
        <v>0</v>
      </c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>
        <v>2620</v>
      </c>
      <c r="C41" s="7">
        <v>9620886</v>
      </c>
      <c r="D41" s="7">
        <v>864</v>
      </c>
      <c r="E41" s="7">
        <v>2199819</v>
      </c>
      <c r="F41" s="7">
        <v>5</v>
      </c>
      <c r="G41" s="7">
        <v>7800</v>
      </c>
      <c r="H41" s="7">
        <v>16</v>
      </c>
      <c r="I41" s="7">
        <v>13936</v>
      </c>
      <c r="J41" s="7">
        <v>22</v>
      </c>
      <c r="K41" s="7">
        <v>10500</v>
      </c>
      <c r="L41" s="7">
        <v>4</v>
      </c>
      <c r="M41" s="7">
        <v>4080</v>
      </c>
      <c r="N41" s="7">
        <v>2</v>
      </c>
      <c r="O41" s="7">
        <v>2950</v>
      </c>
      <c r="P41" s="7">
        <v>0</v>
      </c>
      <c r="Q41" s="7">
        <v>0</v>
      </c>
      <c r="R41" s="33" t="s">
        <v>8</v>
      </c>
      <c r="S41" s="34"/>
      <c r="T41" s="7">
        <v>4470</v>
      </c>
      <c r="U41" s="7">
        <v>26633960</v>
      </c>
      <c r="V41" s="7">
        <v>3744</v>
      </c>
      <c r="W41" s="7">
        <v>1596000</v>
      </c>
      <c r="X41" s="7">
        <v>2</v>
      </c>
      <c r="Y41" s="7">
        <v>313000</v>
      </c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>
        <v>2857</v>
      </c>
      <c r="C44" s="7">
        <v>11318025</v>
      </c>
      <c r="D44" s="7">
        <v>1343</v>
      </c>
      <c r="E44" s="7">
        <v>3781469</v>
      </c>
      <c r="F44" s="7">
        <v>5</v>
      </c>
      <c r="G44" s="7">
        <v>8650</v>
      </c>
      <c r="H44" s="7">
        <v>13</v>
      </c>
      <c r="I44" s="7">
        <v>25991</v>
      </c>
      <c r="J44" s="7">
        <v>9</v>
      </c>
      <c r="K44" s="7">
        <v>7700</v>
      </c>
      <c r="L44" s="7">
        <v>2</v>
      </c>
      <c r="M44" s="7">
        <v>2800</v>
      </c>
      <c r="N44" s="7">
        <v>74</v>
      </c>
      <c r="O44" s="7">
        <v>77200</v>
      </c>
      <c r="P44" s="7">
        <v>0</v>
      </c>
      <c r="Q44" s="7">
        <v>0</v>
      </c>
      <c r="R44" s="33" t="s">
        <v>9</v>
      </c>
      <c r="S44" s="34"/>
      <c r="T44" s="7">
        <v>2360</v>
      </c>
      <c r="U44" s="7">
        <v>13076940</v>
      </c>
      <c r="V44" s="7">
        <v>1343</v>
      </c>
      <c r="W44" s="7">
        <v>570400</v>
      </c>
      <c r="X44" s="7">
        <v>1</v>
      </c>
      <c r="Y44" s="7">
        <v>350000</v>
      </c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>
        <v>1308</v>
      </c>
      <c r="C45" s="7">
        <v>4893569</v>
      </c>
      <c r="D45" s="7">
        <v>640</v>
      </c>
      <c r="E45" s="7">
        <v>1614325</v>
      </c>
      <c r="F45" s="7">
        <v>3</v>
      </c>
      <c r="G45" s="7">
        <v>10000</v>
      </c>
      <c r="H45" s="7">
        <v>3</v>
      </c>
      <c r="I45" s="7">
        <v>400</v>
      </c>
      <c r="J45" s="7">
        <v>6</v>
      </c>
      <c r="K45" s="7">
        <v>3000</v>
      </c>
      <c r="L45" s="7">
        <v>0</v>
      </c>
      <c r="M45" s="7">
        <v>0</v>
      </c>
      <c r="N45" s="7">
        <v>4</v>
      </c>
      <c r="O45" s="7">
        <v>10208</v>
      </c>
      <c r="P45" s="7">
        <v>0</v>
      </c>
      <c r="Q45" s="7">
        <v>0</v>
      </c>
      <c r="R45" s="33" t="s">
        <v>10</v>
      </c>
      <c r="S45" s="34"/>
      <c r="T45" s="7">
        <v>1372</v>
      </c>
      <c r="U45" s="7">
        <v>8242280</v>
      </c>
      <c r="V45" s="7">
        <v>610</v>
      </c>
      <c r="W45" s="7">
        <v>266400</v>
      </c>
      <c r="X45" s="7">
        <v>1</v>
      </c>
      <c r="Y45" s="7">
        <v>150000</v>
      </c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>
        <v>1493</v>
      </c>
      <c r="C46" s="7">
        <v>5743201</v>
      </c>
      <c r="D46" s="7">
        <v>782</v>
      </c>
      <c r="E46" s="7">
        <v>2591230</v>
      </c>
      <c r="F46" s="7">
        <v>3</v>
      </c>
      <c r="G46" s="7">
        <v>14000</v>
      </c>
      <c r="H46" s="7">
        <v>8</v>
      </c>
      <c r="I46" s="7">
        <v>16642</v>
      </c>
      <c r="J46" s="7">
        <v>16</v>
      </c>
      <c r="K46" s="7">
        <v>8000</v>
      </c>
      <c r="L46" s="7">
        <v>0</v>
      </c>
      <c r="M46" s="7">
        <v>0</v>
      </c>
      <c r="N46" s="7">
        <v>5</v>
      </c>
      <c r="O46" s="7">
        <v>5000</v>
      </c>
      <c r="P46" s="7">
        <v>0</v>
      </c>
      <c r="Q46" s="7">
        <v>0</v>
      </c>
      <c r="R46" s="33" t="s">
        <v>11</v>
      </c>
      <c r="S46" s="34"/>
      <c r="T46" s="7">
        <v>2494</v>
      </c>
      <c r="U46" s="7">
        <v>15318020</v>
      </c>
      <c r="V46" s="7">
        <v>1555</v>
      </c>
      <c r="W46" s="7">
        <v>648000</v>
      </c>
      <c r="X46" s="7">
        <v>5</v>
      </c>
      <c r="Y46" s="7">
        <v>468883</v>
      </c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>
        <v>490</v>
      </c>
      <c r="C47" s="7">
        <v>1795214</v>
      </c>
      <c r="D47" s="7">
        <v>128</v>
      </c>
      <c r="E47" s="7">
        <v>310946</v>
      </c>
      <c r="F47" s="7">
        <v>0</v>
      </c>
      <c r="G47" s="7">
        <v>0</v>
      </c>
      <c r="H47" s="7">
        <v>3</v>
      </c>
      <c r="I47" s="7">
        <v>3700</v>
      </c>
      <c r="J47" s="7">
        <v>1</v>
      </c>
      <c r="K47" s="7">
        <v>1000</v>
      </c>
      <c r="L47" s="7">
        <v>0</v>
      </c>
      <c r="M47" s="7">
        <v>0</v>
      </c>
      <c r="N47" s="7">
        <v>8</v>
      </c>
      <c r="O47" s="7">
        <v>25202</v>
      </c>
      <c r="P47" s="7">
        <v>0</v>
      </c>
      <c r="Q47" s="7">
        <v>0</v>
      </c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>
        <v>600</v>
      </c>
      <c r="C48" s="7">
        <v>2338572</v>
      </c>
      <c r="D48" s="7">
        <v>221</v>
      </c>
      <c r="E48" s="7">
        <v>609344</v>
      </c>
      <c r="F48" s="7">
        <v>1</v>
      </c>
      <c r="G48" s="7">
        <v>2000</v>
      </c>
      <c r="H48" s="7">
        <v>2</v>
      </c>
      <c r="I48" s="7">
        <v>4552</v>
      </c>
      <c r="J48" s="7">
        <v>2</v>
      </c>
      <c r="K48" s="7">
        <v>2000</v>
      </c>
      <c r="L48" s="7">
        <v>0</v>
      </c>
      <c r="M48" s="7">
        <v>0</v>
      </c>
      <c r="N48" s="7">
        <v>6</v>
      </c>
      <c r="O48" s="7">
        <v>6000</v>
      </c>
      <c r="P48" s="7">
        <v>0</v>
      </c>
      <c r="Q48" s="7">
        <v>0</v>
      </c>
      <c r="R48" s="33" t="s">
        <v>13</v>
      </c>
      <c r="S48" s="34"/>
      <c r="T48" s="7">
        <v>1455</v>
      </c>
      <c r="U48" s="7">
        <v>8861420</v>
      </c>
      <c r="V48" s="7">
        <v>716</v>
      </c>
      <c r="W48" s="7">
        <v>323200</v>
      </c>
      <c r="X48" s="7">
        <v>3</v>
      </c>
      <c r="Y48" s="7">
        <v>330542</v>
      </c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>
        <v>293</v>
      </c>
      <c r="C49" s="7">
        <v>1075210</v>
      </c>
      <c r="D49" s="7">
        <v>115</v>
      </c>
      <c r="E49" s="7">
        <v>474428</v>
      </c>
      <c r="F49" s="7">
        <v>1</v>
      </c>
      <c r="G49" s="7">
        <v>1200</v>
      </c>
      <c r="H49" s="7">
        <v>1</v>
      </c>
      <c r="I49" s="7">
        <v>140</v>
      </c>
      <c r="J49" s="7">
        <v>2</v>
      </c>
      <c r="K49" s="7">
        <v>550</v>
      </c>
      <c r="L49" s="7">
        <v>0</v>
      </c>
      <c r="M49" s="7">
        <v>0</v>
      </c>
      <c r="N49" s="7">
        <v>1</v>
      </c>
      <c r="O49" s="7">
        <v>1200</v>
      </c>
      <c r="P49" s="7">
        <v>0</v>
      </c>
      <c r="Q49" s="7">
        <v>0</v>
      </c>
      <c r="R49" s="33" t="s">
        <v>28</v>
      </c>
      <c r="S49" s="34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>
        <v>739</v>
      </c>
      <c r="C50" s="7">
        <v>2727701</v>
      </c>
      <c r="D50" s="7">
        <v>365</v>
      </c>
      <c r="E50" s="7">
        <v>1127623</v>
      </c>
      <c r="F50" s="7">
        <v>1</v>
      </c>
      <c r="G50" s="7">
        <v>6700</v>
      </c>
      <c r="H50" s="7">
        <v>8</v>
      </c>
      <c r="I50" s="7">
        <v>15778</v>
      </c>
      <c r="J50" s="7">
        <v>1</v>
      </c>
      <c r="K50" s="7">
        <v>1000</v>
      </c>
      <c r="L50" s="7">
        <v>0</v>
      </c>
      <c r="M50" s="7">
        <v>0</v>
      </c>
      <c r="N50" s="7">
        <v>1</v>
      </c>
      <c r="O50" s="7">
        <v>1500</v>
      </c>
      <c r="P50" s="7">
        <v>0</v>
      </c>
      <c r="Q50" s="7">
        <v>0</v>
      </c>
      <c r="R50" s="33" t="s">
        <v>15</v>
      </c>
      <c r="S50" s="34"/>
      <c r="T50" s="7">
        <v>1619</v>
      </c>
      <c r="U50" s="7">
        <v>9503800</v>
      </c>
      <c r="V50" s="7">
        <v>691</v>
      </c>
      <c r="W50" s="7">
        <v>294800</v>
      </c>
      <c r="X50" s="7">
        <v>1</v>
      </c>
      <c r="Y50" s="7">
        <v>153000</v>
      </c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>
        <v>610</v>
      </c>
      <c r="C52" s="7">
        <v>2745322</v>
      </c>
      <c r="D52" s="7">
        <v>321</v>
      </c>
      <c r="E52" s="7">
        <v>1199008</v>
      </c>
      <c r="F52" s="7">
        <v>6</v>
      </c>
      <c r="G52" s="7">
        <v>14000</v>
      </c>
      <c r="H52" s="7">
        <v>5</v>
      </c>
      <c r="I52" s="7">
        <v>5800</v>
      </c>
      <c r="J52" s="7">
        <v>0</v>
      </c>
      <c r="K52" s="7">
        <v>0</v>
      </c>
      <c r="L52" s="7">
        <v>0</v>
      </c>
      <c r="M52" s="7">
        <v>0</v>
      </c>
      <c r="N52" s="7">
        <v>3</v>
      </c>
      <c r="O52" s="7">
        <v>4100</v>
      </c>
      <c r="P52" s="7">
        <v>0</v>
      </c>
      <c r="Q52" s="7">
        <v>0</v>
      </c>
      <c r="R52" s="33" t="s">
        <v>16</v>
      </c>
      <c r="S52" s="34"/>
      <c r="T52" s="7">
        <v>1138</v>
      </c>
      <c r="U52" s="7">
        <v>6922660</v>
      </c>
      <c r="V52" s="7">
        <v>457</v>
      </c>
      <c r="W52" s="7">
        <v>190000</v>
      </c>
      <c r="X52" s="7"/>
      <c r="Y52" s="7"/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>
        <v>283</v>
      </c>
      <c r="C53" s="7">
        <v>1116556</v>
      </c>
      <c r="D53" s="7">
        <v>106</v>
      </c>
      <c r="E53" s="7">
        <v>310344</v>
      </c>
      <c r="F53" s="7">
        <v>2</v>
      </c>
      <c r="G53" s="7">
        <v>13138</v>
      </c>
      <c r="H53" s="7">
        <v>2</v>
      </c>
      <c r="I53" s="7">
        <v>3053</v>
      </c>
      <c r="J53" s="7">
        <v>0</v>
      </c>
      <c r="K53" s="7">
        <v>0</v>
      </c>
      <c r="L53" s="7">
        <v>1</v>
      </c>
      <c r="M53" s="7">
        <v>2200</v>
      </c>
      <c r="N53" s="7">
        <v>3</v>
      </c>
      <c r="O53" s="7">
        <v>3000</v>
      </c>
      <c r="P53" s="7">
        <v>0</v>
      </c>
      <c r="Q53" s="7">
        <v>0</v>
      </c>
      <c r="R53" s="33" t="s">
        <v>17</v>
      </c>
      <c r="S53" s="34"/>
      <c r="T53" s="7">
        <v>661</v>
      </c>
      <c r="U53" s="7">
        <v>3970120</v>
      </c>
      <c r="V53" s="7">
        <v>292</v>
      </c>
      <c r="W53" s="7">
        <v>124800</v>
      </c>
      <c r="X53" s="7">
        <v>4</v>
      </c>
      <c r="Y53" s="7">
        <v>786806</v>
      </c>
      <c r="Z53" s="7"/>
      <c r="AA53" s="7"/>
      <c r="AB53" s="7"/>
      <c r="AC53" s="7"/>
      <c r="AD53" s="7"/>
      <c r="AE53" s="7"/>
    </row>
    <row r="54" spans="1:31" x14ac:dyDescent="0.25">
      <c r="A54" s="3" t="s">
        <v>44</v>
      </c>
      <c r="B54" s="7">
        <v>286</v>
      </c>
      <c r="C54" s="7">
        <v>1003873</v>
      </c>
      <c r="D54" s="7">
        <v>148</v>
      </c>
      <c r="E54" s="7">
        <v>548599</v>
      </c>
      <c r="F54" s="7">
        <v>0</v>
      </c>
      <c r="G54" s="7">
        <v>0</v>
      </c>
      <c r="H54" s="7">
        <v>0</v>
      </c>
      <c r="I54" s="7">
        <v>0</v>
      </c>
      <c r="J54" s="7">
        <v>1</v>
      </c>
      <c r="K54" s="7">
        <v>1000</v>
      </c>
      <c r="L54" s="7">
        <v>0</v>
      </c>
      <c r="M54" s="7">
        <v>0</v>
      </c>
      <c r="N54" s="7">
        <v>1</v>
      </c>
      <c r="O54" s="7">
        <v>1500</v>
      </c>
      <c r="P54" s="7">
        <v>0</v>
      </c>
      <c r="Q54" s="7">
        <v>0</v>
      </c>
      <c r="R54" s="33" t="s">
        <v>44</v>
      </c>
      <c r="S54" s="34"/>
      <c r="T54" s="7">
        <v>2349</v>
      </c>
      <c r="U54" s="7">
        <v>14213080</v>
      </c>
      <c r="V54" s="7">
        <v>1744</v>
      </c>
      <c r="W54" s="7">
        <v>763600</v>
      </c>
      <c r="X54" s="7">
        <v>3</v>
      </c>
      <c r="Y54" s="7">
        <v>589900</v>
      </c>
      <c r="Z54" s="7"/>
      <c r="AA54" s="7"/>
      <c r="AB54" s="7"/>
      <c r="AC54" s="7"/>
      <c r="AD54" s="7"/>
      <c r="AE54" s="7"/>
    </row>
    <row r="55" spans="1:31" x14ac:dyDescent="0.25">
      <c r="A55" s="3" t="s">
        <v>18</v>
      </c>
      <c r="B55" s="7">
        <v>267</v>
      </c>
      <c r="C55" s="7">
        <v>943868</v>
      </c>
      <c r="D55" s="7">
        <v>128</v>
      </c>
      <c r="E55" s="7">
        <v>426440</v>
      </c>
      <c r="F55" s="7">
        <v>0</v>
      </c>
      <c r="G55" s="7">
        <v>0</v>
      </c>
      <c r="H55" s="7">
        <v>20</v>
      </c>
      <c r="I55" s="7">
        <v>25270</v>
      </c>
      <c r="J55" s="7">
        <v>1</v>
      </c>
      <c r="K55" s="7">
        <v>500</v>
      </c>
      <c r="L55" s="7">
        <v>0</v>
      </c>
      <c r="M55" s="7">
        <v>0</v>
      </c>
      <c r="N55" s="7">
        <v>10</v>
      </c>
      <c r="O55" s="7">
        <v>13700</v>
      </c>
      <c r="P55" s="7">
        <v>0</v>
      </c>
      <c r="Q55" s="7">
        <v>0</v>
      </c>
      <c r="R55" s="33" t="s">
        <v>18</v>
      </c>
      <c r="S55" s="34"/>
      <c r="T55" s="7">
        <v>1039</v>
      </c>
      <c r="U55" s="7">
        <v>5761520</v>
      </c>
      <c r="V55" s="7">
        <v>813</v>
      </c>
      <c r="W55" s="7">
        <v>338800</v>
      </c>
      <c r="X55" s="7">
        <v>1</v>
      </c>
      <c r="Y55" s="7">
        <v>195000</v>
      </c>
      <c r="Z55" s="7"/>
      <c r="AA55" s="7"/>
      <c r="AB55" s="7"/>
      <c r="AC55" s="7"/>
      <c r="AD55" s="7"/>
      <c r="AE55" s="7"/>
    </row>
    <row r="56" spans="1:31" x14ac:dyDescent="0.25">
      <c r="A56" s="3" t="s">
        <v>19</v>
      </c>
      <c r="B56" s="7">
        <v>105</v>
      </c>
      <c r="C56" s="7">
        <v>456790</v>
      </c>
      <c r="D56" s="7">
        <v>21</v>
      </c>
      <c r="E56" s="7">
        <v>64311</v>
      </c>
      <c r="F56" s="7">
        <v>2</v>
      </c>
      <c r="G56" s="7">
        <v>9000</v>
      </c>
      <c r="H56" s="7">
        <v>0</v>
      </c>
      <c r="I56" s="7">
        <v>0</v>
      </c>
      <c r="J56" s="7">
        <v>1</v>
      </c>
      <c r="K56" s="7">
        <v>1000</v>
      </c>
      <c r="L56" s="7">
        <v>0</v>
      </c>
      <c r="M56" s="7">
        <v>0</v>
      </c>
      <c r="N56" s="7">
        <v>3</v>
      </c>
      <c r="O56" s="7">
        <v>3000</v>
      </c>
      <c r="P56" s="7">
        <v>0</v>
      </c>
      <c r="Q56" s="7">
        <v>0</v>
      </c>
      <c r="R56" s="33" t="s">
        <v>19</v>
      </c>
      <c r="S56" s="34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</row>
    <row r="57" spans="1:31" x14ac:dyDescent="0.25">
      <c r="A57" s="3" t="s">
        <v>29</v>
      </c>
      <c r="B57" s="7">
        <v>313</v>
      </c>
      <c r="C57" s="7">
        <v>1191358</v>
      </c>
      <c r="D57" s="7">
        <v>210</v>
      </c>
      <c r="E57" s="7">
        <v>962757</v>
      </c>
      <c r="F57" s="7">
        <v>1</v>
      </c>
      <c r="G57" s="7">
        <v>5684</v>
      </c>
      <c r="H57" s="7">
        <v>10</v>
      </c>
      <c r="I57" s="7">
        <v>13180</v>
      </c>
      <c r="J57" s="7">
        <v>0</v>
      </c>
      <c r="K57" s="7">
        <v>0</v>
      </c>
      <c r="L57" s="7">
        <v>2</v>
      </c>
      <c r="M57" s="7">
        <v>2200</v>
      </c>
      <c r="N57" s="7">
        <v>7</v>
      </c>
      <c r="O57" s="7">
        <v>7000</v>
      </c>
      <c r="P57" s="7">
        <v>0</v>
      </c>
      <c r="Q57" s="7">
        <v>0</v>
      </c>
      <c r="R57" s="33" t="s">
        <v>29</v>
      </c>
      <c r="S57" s="34"/>
      <c r="T57" s="7">
        <v>927</v>
      </c>
      <c r="U57" s="7">
        <v>4769080</v>
      </c>
      <c r="V57" s="7">
        <v>613</v>
      </c>
      <c r="W57" s="7">
        <v>278400</v>
      </c>
      <c r="X57" s="7">
        <v>1</v>
      </c>
      <c r="Y57" s="7">
        <v>155250</v>
      </c>
      <c r="Z57" s="7"/>
      <c r="AA57" s="7"/>
      <c r="AB57" s="7"/>
      <c r="AC57" s="7"/>
      <c r="AD57" s="7"/>
      <c r="AE57" s="7"/>
    </row>
    <row r="58" spans="1:31" x14ac:dyDescent="0.25">
      <c r="A58" s="3" t="s">
        <v>45</v>
      </c>
      <c r="B58" s="7">
        <v>408</v>
      </c>
      <c r="C58" s="7">
        <v>1443182</v>
      </c>
      <c r="D58" s="7">
        <v>212</v>
      </c>
      <c r="E58" s="7">
        <v>583106</v>
      </c>
      <c r="F58" s="7">
        <v>1</v>
      </c>
      <c r="G58" s="7">
        <v>2500</v>
      </c>
      <c r="H58" s="7">
        <v>7</v>
      </c>
      <c r="I58" s="7">
        <v>8340</v>
      </c>
      <c r="J58" s="7">
        <v>1</v>
      </c>
      <c r="K58" s="7">
        <v>1000</v>
      </c>
      <c r="L58" s="7">
        <v>0</v>
      </c>
      <c r="M58" s="7">
        <v>0</v>
      </c>
      <c r="N58" s="7">
        <v>7</v>
      </c>
      <c r="O58" s="7">
        <v>4500</v>
      </c>
      <c r="P58" s="7">
        <v>0</v>
      </c>
      <c r="Q58" s="7">
        <v>0</v>
      </c>
      <c r="R58" s="33" t="s">
        <v>45</v>
      </c>
      <c r="S58" s="34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</row>
    <row r="59" spans="1:31" s="8" customFormat="1" x14ac:dyDescent="0.25">
      <c r="A59" s="1" t="s">
        <v>22</v>
      </c>
      <c r="B59" s="9">
        <f>SUM(B35:B58)</f>
        <v>18879</v>
      </c>
      <c r="C59" s="9">
        <f t="shared" ref="C59:Q59" si="2">SUM(C35:C58)</f>
        <v>73321308.00999999</v>
      </c>
      <c r="D59" s="9">
        <f t="shared" si="2"/>
        <v>8471</v>
      </c>
      <c r="E59" s="9">
        <f t="shared" si="2"/>
        <v>26154555.890000001</v>
      </c>
      <c r="F59" s="9">
        <f t="shared" si="2"/>
        <v>64</v>
      </c>
      <c r="G59" s="9">
        <f t="shared" si="2"/>
        <v>197041</v>
      </c>
      <c r="H59" s="9">
        <f t="shared" si="2"/>
        <v>129</v>
      </c>
      <c r="I59" s="9">
        <f t="shared" si="2"/>
        <v>211464</v>
      </c>
      <c r="J59" s="9">
        <f t="shared" si="2"/>
        <v>90</v>
      </c>
      <c r="K59" s="9">
        <f t="shared" si="2"/>
        <v>58750</v>
      </c>
      <c r="L59" s="9">
        <f t="shared" si="2"/>
        <v>17</v>
      </c>
      <c r="M59" s="9">
        <f t="shared" si="2"/>
        <v>24020</v>
      </c>
      <c r="N59" s="9">
        <f t="shared" si="2"/>
        <v>242</v>
      </c>
      <c r="O59" s="9">
        <f t="shared" si="2"/>
        <v>255329.63</v>
      </c>
      <c r="P59" s="9">
        <f t="shared" si="2"/>
        <v>0</v>
      </c>
      <c r="Q59" s="9">
        <f t="shared" si="2"/>
        <v>0</v>
      </c>
      <c r="R59" s="38" t="s">
        <v>22</v>
      </c>
      <c r="S59" s="39"/>
      <c r="T59" s="9">
        <f>SUM(T35:T58)</f>
        <v>28833</v>
      </c>
      <c r="U59" s="9">
        <f t="shared" ref="U59:AE59" si="3">SUM(U35:U58)</f>
        <v>171273382</v>
      </c>
      <c r="V59" s="9">
        <f t="shared" si="3"/>
        <v>18967</v>
      </c>
      <c r="W59" s="9">
        <f t="shared" si="3"/>
        <v>8125200</v>
      </c>
      <c r="X59" s="9">
        <f t="shared" si="3"/>
        <v>34</v>
      </c>
      <c r="Y59" s="9">
        <f t="shared" si="3"/>
        <v>4711312</v>
      </c>
      <c r="Z59" s="9">
        <f>SUM(Z35:Z58)</f>
        <v>0</v>
      </c>
      <c r="AA59" s="9">
        <f t="shared" si="3"/>
        <v>0</v>
      </c>
      <c r="AB59" s="9">
        <f t="shared" si="3"/>
        <v>0</v>
      </c>
      <c r="AC59" s="9">
        <f t="shared" si="3"/>
        <v>0</v>
      </c>
      <c r="AD59" s="9">
        <f t="shared" si="3"/>
        <v>0</v>
      </c>
      <c r="AE59" s="9">
        <f t="shared" si="3"/>
        <v>0</v>
      </c>
    </row>
  </sheetData>
  <mergeCells count="76"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X33:Y33"/>
    <mergeCell ref="R34:S34"/>
    <mergeCell ref="T33:U33"/>
    <mergeCell ref="V33:W33"/>
    <mergeCell ref="R47:S47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R35:S35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B1:C1"/>
    <mergeCell ref="D1:E1"/>
    <mergeCell ref="F1:G1"/>
    <mergeCell ref="H1:I1"/>
    <mergeCell ref="J1:K1"/>
    <mergeCell ref="AD33:AE33"/>
    <mergeCell ref="AB33:AC33"/>
    <mergeCell ref="Z33:AA33"/>
    <mergeCell ref="V1:W1"/>
    <mergeCell ref="L2:M2"/>
    <mergeCell ref="L1:M1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66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66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>
        <v>6400</v>
      </c>
      <c r="C3" s="6">
        <v>3889762.41</v>
      </c>
      <c r="D3" s="6">
        <v>3325</v>
      </c>
      <c r="E3" s="6">
        <v>21849836.399999999</v>
      </c>
      <c r="F3" s="6">
        <v>3563</v>
      </c>
      <c r="G3" s="6">
        <v>15745017.34</v>
      </c>
      <c r="H3" s="6">
        <v>26</v>
      </c>
      <c r="I3" s="6">
        <v>288200</v>
      </c>
      <c r="J3" s="6">
        <v>2</v>
      </c>
      <c r="K3" s="6">
        <v>10000</v>
      </c>
      <c r="L3" s="33" t="s">
        <v>3</v>
      </c>
      <c r="M3" s="34"/>
      <c r="N3" s="6">
        <v>277</v>
      </c>
      <c r="O3" s="6">
        <v>2235578</v>
      </c>
      <c r="P3" s="6">
        <v>272</v>
      </c>
      <c r="Q3" s="6">
        <v>1459675</v>
      </c>
      <c r="R3" s="6">
        <v>4</v>
      </c>
      <c r="S3" s="6">
        <v>46000</v>
      </c>
      <c r="T3" s="6">
        <v>2</v>
      </c>
      <c r="U3" s="6">
        <v>6500</v>
      </c>
      <c r="V3" s="6">
        <v>0</v>
      </c>
      <c r="W3" s="6">
        <v>0</v>
      </c>
    </row>
    <row r="4" spans="1:23" x14ac:dyDescent="0.25">
      <c r="A4" s="3" t="s">
        <v>4</v>
      </c>
      <c r="B4" s="6">
        <v>4531</v>
      </c>
      <c r="C4" s="6">
        <v>2729620</v>
      </c>
      <c r="D4" s="6">
        <v>1957</v>
      </c>
      <c r="E4" s="6">
        <v>12483401</v>
      </c>
      <c r="F4" s="6">
        <v>3167</v>
      </c>
      <c r="G4" s="6">
        <v>11719548.130000001</v>
      </c>
      <c r="H4" s="6">
        <v>17</v>
      </c>
      <c r="I4" s="6">
        <v>200000</v>
      </c>
      <c r="J4" s="6">
        <v>1</v>
      </c>
      <c r="K4" s="6">
        <v>5000</v>
      </c>
      <c r="L4" s="33" t="s">
        <v>4</v>
      </c>
      <c r="M4" s="34"/>
      <c r="N4" s="6">
        <v>163</v>
      </c>
      <c r="O4" s="6">
        <v>1517650</v>
      </c>
      <c r="P4" s="6">
        <v>155</v>
      </c>
      <c r="Q4" s="6">
        <v>836272</v>
      </c>
      <c r="R4" s="6">
        <v>1</v>
      </c>
      <c r="S4" s="6">
        <v>8000</v>
      </c>
      <c r="T4" s="6">
        <v>0</v>
      </c>
      <c r="U4" s="6">
        <v>0</v>
      </c>
      <c r="V4" s="6">
        <v>7</v>
      </c>
      <c r="W4" s="6">
        <v>175000</v>
      </c>
    </row>
    <row r="5" spans="1:23" x14ac:dyDescent="0.25">
      <c r="A5" s="3" t="s">
        <v>5</v>
      </c>
      <c r="B5" s="6">
        <v>2180</v>
      </c>
      <c r="C5" s="6">
        <v>1322169</v>
      </c>
      <c r="D5" s="6">
        <v>838</v>
      </c>
      <c r="E5" s="6">
        <v>5228466</v>
      </c>
      <c r="F5" s="6">
        <v>1160</v>
      </c>
      <c r="G5" s="6">
        <v>4042434</v>
      </c>
      <c r="H5" s="6">
        <v>7</v>
      </c>
      <c r="I5" s="6">
        <v>76000</v>
      </c>
      <c r="J5" s="6">
        <v>1</v>
      </c>
      <c r="K5" s="6">
        <v>5000</v>
      </c>
      <c r="L5" s="33" t="s">
        <v>5</v>
      </c>
      <c r="M5" s="34"/>
      <c r="N5" s="7">
        <v>81</v>
      </c>
      <c r="O5" s="7">
        <v>741774</v>
      </c>
      <c r="P5" s="7">
        <v>94</v>
      </c>
      <c r="Q5" s="7">
        <v>536334</v>
      </c>
      <c r="R5" s="7">
        <v>1</v>
      </c>
      <c r="S5" s="7">
        <v>10000</v>
      </c>
      <c r="T5" s="6">
        <v>0</v>
      </c>
      <c r="U5" s="6">
        <v>0</v>
      </c>
      <c r="V5" s="6">
        <v>5</v>
      </c>
      <c r="W5" s="6">
        <v>125000</v>
      </c>
    </row>
    <row r="6" spans="1:23" x14ac:dyDescent="0.25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33" t="s">
        <v>6</v>
      </c>
      <c r="M6" s="34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>
        <v>1310</v>
      </c>
      <c r="C7" s="6">
        <v>797820</v>
      </c>
      <c r="D7" s="6">
        <v>542</v>
      </c>
      <c r="E7" s="6">
        <v>3510224</v>
      </c>
      <c r="F7" s="6">
        <v>721</v>
      </c>
      <c r="G7" s="6">
        <v>2817656</v>
      </c>
      <c r="H7" s="6">
        <v>2</v>
      </c>
      <c r="I7" s="6">
        <v>23000</v>
      </c>
      <c r="J7" s="6">
        <v>1</v>
      </c>
      <c r="K7" s="6">
        <v>5000</v>
      </c>
      <c r="L7" s="33" t="s">
        <v>7</v>
      </c>
      <c r="M7" s="34"/>
      <c r="N7" s="6">
        <v>53</v>
      </c>
      <c r="O7" s="6">
        <v>584899</v>
      </c>
      <c r="P7" s="6">
        <v>62</v>
      </c>
      <c r="Q7" s="6">
        <v>321509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6049</v>
      </c>
      <c r="C8" s="6">
        <v>3671580</v>
      </c>
      <c r="D8" s="6">
        <v>3153</v>
      </c>
      <c r="E8" s="6">
        <v>20484032</v>
      </c>
      <c r="F8" s="6">
        <v>3817</v>
      </c>
      <c r="G8" s="6">
        <v>15279434</v>
      </c>
      <c r="H8" s="6">
        <v>49</v>
      </c>
      <c r="I8" s="6">
        <v>565000</v>
      </c>
      <c r="J8" s="6">
        <v>3</v>
      </c>
      <c r="K8" s="6">
        <v>15000</v>
      </c>
      <c r="L8" s="33" t="s">
        <v>8</v>
      </c>
      <c r="M8" s="34"/>
      <c r="N8" s="6">
        <v>264</v>
      </c>
      <c r="O8" s="6">
        <v>2261170</v>
      </c>
      <c r="P8" s="6">
        <v>267</v>
      </c>
      <c r="Q8" s="6">
        <v>1404234</v>
      </c>
      <c r="R8" s="6">
        <v>4</v>
      </c>
      <c r="S8" s="6">
        <v>52000</v>
      </c>
      <c r="T8" s="6">
        <v>1</v>
      </c>
      <c r="U8" s="6">
        <v>69999</v>
      </c>
      <c r="V8" s="6">
        <v>0</v>
      </c>
      <c r="W8" s="6">
        <v>0</v>
      </c>
    </row>
    <row r="9" spans="1:23" x14ac:dyDescent="0.25">
      <c r="A9" s="3" t="s">
        <v>9</v>
      </c>
      <c r="B9" s="6">
        <v>5212</v>
      </c>
      <c r="C9" s="6">
        <v>3174890</v>
      </c>
      <c r="D9" s="6">
        <v>2029</v>
      </c>
      <c r="E9" s="6">
        <v>12494821</v>
      </c>
      <c r="F9" s="6">
        <v>3146</v>
      </c>
      <c r="G9" s="6">
        <v>15354748</v>
      </c>
      <c r="H9" s="6">
        <v>20</v>
      </c>
      <c r="I9" s="6">
        <v>245000</v>
      </c>
      <c r="J9" s="6">
        <v>1</v>
      </c>
      <c r="K9" s="6">
        <v>5000</v>
      </c>
      <c r="L9" s="33" t="s">
        <v>9</v>
      </c>
      <c r="M9" s="34"/>
      <c r="N9" s="6">
        <v>209</v>
      </c>
      <c r="O9" s="6">
        <v>1647181</v>
      </c>
      <c r="P9" s="6">
        <v>181</v>
      </c>
      <c r="Q9" s="6">
        <v>1028803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2462</v>
      </c>
      <c r="C10" s="6">
        <v>1486160</v>
      </c>
      <c r="D10" s="6">
        <v>957</v>
      </c>
      <c r="E10" s="6">
        <v>5901657</v>
      </c>
      <c r="F10" s="6">
        <v>1785</v>
      </c>
      <c r="G10" s="6">
        <v>7913282</v>
      </c>
      <c r="H10" s="6">
        <v>12</v>
      </c>
      <c r="I10" s="6">
        <v>158000</v>
      </c>
      <c r="J10" s="6">
        <v>1</v>
      </c>
      <c r="K10" s="6">
        <v>5000</v>
      </c>
      <c r="L10" s="33" t="s">
        <v>10</v>
      </c>
      <c r="M10" s="34"/>
      <c r="N10" s="6">
        <v>95</v>
      </c>
      <c r="O10" s="6">
        <v>756628</v>
      </c>
      <c r="P10" s="6">
        <v>81</v>
      </c>
      <c r="Q10" s="6">
        <v>420921</v>
      </c>
      <c r="R10" s="6">
        <v>2</v>
      </c>
      <c r="S10" s="6">
        <v>19000</v>
      </c>
      <c r="T10" s="6">
        <v>0</v>
      </c>
      <c r="U10" s="6">
        <v>0</v>
      </c>
      <c r="V10" s="6">
        <v>3</v>
      </c>
      <c r="W10" s="6">
        <v>75000</v>
      </c>
    </row>
    <row r="11" spans="1:23" x14ac:dyDescent="0.25">
      <c r="A11" s="3" t="s">
        <v>11</v>
      </c>
      <c r="B11" s="6">
        <v>3289</v>
      </c>
      <c r="C11" s="6">
        <v>1989890</v>
      </c>
      <c r="D11" s="6">
        <v>1471</v>
      </c>
      <c r="E11" s="6">
        <v>9490463</v>
      </c>
      <c r="F11" s="6">
        <v>2077</v>
      </c>
      <c r="G11" s="6">
        <v>8803919</v>
      </c>
      <c r="H11" s="6">
        <v>11</v>
      </c>
      <c r="I11" s="6">
        <v>128000</v>
      </c>
      <c r="J11" s="6">
        <v>1</v>
      </c>
      <c r="K11" s="6">
        <v>5000</v>
      </c>
      <c r="L11" s="33" t="s">
        <v>11</v>
      </c>
      <c r="M11" s="34"/>
      <c r="N11" s="6">
        <v>69</v>
      </c>
      <c r="O11" s="6">
        <v>617234</v>
      </c>
      <c r="P11" s="6">
        <v>70</v>
      </c>
      <c r="Q11" s="6">
        <v>403124</v>
      </c>
      <c r="R11" s="6">
        <v>1</v>
      </c>
      <c r="S11" s="6">
        <v>8000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1467</v>
      </c>
      <c r="C12" s="6">
        <v>881230</v>
      </c>
      <c r="D12" s="6">
        <v>631</v>
      </c>
      <c r="E12" s="6">
        <v>4136922</v>
      </c>
      <c r="F12" s="6">
        <v>739</v>
      </c>
      <c r="G12" s="6">
        <v>2883452</v>
      </c>
      <c r="H12" s="6">
        <v>12</v>
      </c>
      <c r="I12" s="6">
        <v>135000</v>
      </c>
      <c r="J12" s="6">
        <v>0</v>
      </c>
      <c r="K12" s="6">
        <v>0</v>
      </c>
      <c r="L12" s="33" t="s">
        <v>12</v>
      </c>
      <c r="M12" s="34"/>
      <c r="N12" s="6">
        <v>17</v>
      </c>
      <c r="O12" s="6">
        <v>132642</v>
      </c>
      <c r="P12" s="6">
        <v>19</v>
      </c>
      <c r="Q12" s="6">
        <v>93430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13</v>
      </c>
      <c r="B13" s="6">
        <v>1340</v>
      </c>
      <c r="C13" s="6">
        <v>813650</v>
      </c>
      <c r="D13" s="6">
        <v>670</v>
      </c>
      <c r="E13" s="6">
        <v>4323586</v>
      </c>
      <c r="F13" s="6">
        <v>712</v>
      </c>
      <c r="G13" s="6">
        <v>2936151</v>
      </c>
      <c r="H13" s="6">
        <v>10</v>
      </c>
      <c r="I13" s="6">
        <v>115000</v>
      </c>
      <c r="J13" s="6">
        <v>1</v>
      </c>
      <c r="K13" s="6">
        <v>5000</v>
      </c>
      <c r="L13" s="33" t="s">
        <v>13</v>
      </c>
      <c r="M13" s="34"/>
      <c r="N13" s="6">
        <v>51</v>
      </c>
      <c r="O13" s="6">
        <v>414059</v>
      </c>
      <c r="P13" s="6">
        <v>46</v>
      </c>
      <c r="Q13" s="6">
        <v>258877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3" t="s">
        <v>14</v>
      </c>
      <c r="M14" s="34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28</v>
      </c>
      <c r="B15" s="6">
        <v>781</v>
      </c>
      <c r="C15" s="6">
        <v>469630</v>
      </c>
      <c r="D15" s="6">
        <v>410</v>
      </c>
      <c r="E15" s="6">
        <v>2672921</v>
      </c>
      <c r="F15" s="6">
        <v>378</v>
      </c>
      <c r="G15" s="6">
        <v>1390704</v>
      </c>
      <c r="H15" s="6">
        <v>6</v>
      </c>
      <c r="I15" s="6">
        <v>78000</v>
      </c>
      <c r="J15" s="6">
        <v>1</v>
      </c>
      <c r="K15" s="6">
        <v>5000</v>
      </c>
      <c r="L15" s="33" t="s">
        <v>28</v>
      </c>
      <c r="M15" s="34"/>
      <c r="N15" s="6">
        <v>36</v>
      </c>
      <c r="O15" s="6">
        <v>279826</v>
      </c>
      <c r="P15" s="6">
        <v>29</v>
      </c>
      <c r="Q15" s="6">
        <v>166474</v>
      </c>
      <c r="R15" s="6">
        <v>1</v>
      </c>
      <c r="S15" s="6">
        <v>10000</v>
      </c>
      <c r="T15" s="6">
        <v>0</v>
      </c>
      <c r="U15" s="6">
        <v>0</v>
      </c>
      <c r="V15" s="6">
        <v>1</v>
      </c>
      <c r="W15" s="6">
        <v>25000</v>
      </c>
    </row>
    <row r="16" spans="1:23" x14ac:dyDescent="0.25">
      <c r="A16" s="3" t="s">
        <v>15</v>
      </c>
      <c r="B16" s="6">
        <v>2180</v>
      </c>
      <c r="C16" s="6">
        <v>1309070</v>
      </c>
      <c r="D16" s="6">
        <v>1214</v>
      </c>
      <c r="E16" s="6">
        <v>7671466</v>
      </c>
      <c r="F16" s="6">
        <v>1033</v>
      </c>
      <c r="G16" s="6">
        <v>4157616</v>
      </c>
      <c r="H16" s="6">
        <v>8</v>
      </c>
      <c r="I16" s="6">
        <v>92000</v>
      </c>
      <c r="J16" s="6">
        <v>2</v>
      </c>
      <c r="K16" s="6">
        <v>10000</v>
      </c>
      <c r="L16" s="33" t="s">
        <v>15</v>
      </c>
      <c r="M16" s="34"/>
      <c r="N16" s="6">
        <v>92</v>
      </c>
      <c r="O16" s="6">
        <v>953095</v>
      </c>
      <c r="P16" s="6">
        <v>111</v>
      </c>
      <c r="Q16" s="6">
        <v>604241</v>
      </c>
      <c r="R16" s="6">
        <v>3</v>
      </c>
      <c r="S16" s="6">
        <v>27000</v>
      </c>
      <c r="T16" s="6">
        <v>0</v>
      </c>
      <c r="U16" s="6">
        <v>0</v>
      </c>
      <c r="V16" s="6">
        <v>0</v>
      </c>
      <c r="W16" s="6">
        <v>0</v>
      </c>
    </row>
    <row r="17" spans="1:23" x14ac:dyDescent="0.25">
      <c r="A17" s="3" t="s">
        <v>16</v>
      </c>
      <c r="B17" s="6">
        <v>1248</v>
      </c>
      <c r="C17" s="6">
        <v>754240</v>
      </c>
      <c r="D17" s="6">
        <v>708</v>
      </c>
      <c r="E17" s="6">
        <v>4673339</v>
      </c>
      <c r="F17" s="6">
        <v>693</v>
      </c>
      <c r="G17" s="6">
        <v>3111910</v>
      </c>
      <c r="H17" s="6">
        <v>4</v>
      </c>
      <c r="I17" s="6">
        <v>46000</v>
      </c>
      <c r="J17" s="6">
        <v>3</v>
      </c>
      <c r="K17" s="6">
        <v>15000</v>
      </c>
      <c r="L17" s="33" t="s">
        <v>16</v>
      </c>
      <c r="M17" s="34"/>
      <c r="N17" s="6">
        <v>77</v>
      </c>
      <c r="O17" s="6">
        <v>656999</v>
      </c>
      <c r="P17" s="6">
        <v>76</v>
      </c>
      <c r="Q17" s="6">
        <v>415920</v>
      </c>
      <c r="R17" s="6">
        <v>2</v>
      </c>
      <c r="S17" s="6">
        <v>18000</v>
      </c>
      <c r="T17" s="6">
        <v>0</v>
      </c>
      <c r="U17" s="6">
        <v>0</v>
      </c>
      <c r="V17" s="6">
        <v>1</v>
      </c>
      <c r="W17" s="6">
        <v>25000</v>
      </c>
    </row>
    <row r="18" spans="1:23" x14ac:dyDescent="0.25">
      <c r="A18" s="3" t="s">
        <v>17</v>
      </c>
      <c r="B18" s="6">
        <v>749</v>
      </c>
      <c r="C18" s="6">
        <v>455320</v>
      </c>
      <c r="D18" s="6">
        <v>411</v>
      </c>
      <c r="E18" s="6">
        <v>2784600</v>
      </c>
      <c r="F18" s="6">
        <v>201</v>
      </c>
      <c r="G18" s="6">
        <v>757525</v>
      </c>
      <c r="H18" s="6">
        <v>5</v>
      </c>
      <c r="I18" s="6">
        <v>62000</v>
      </c>
      <c r="J18" s="6">
        <v>0</v>
      </c>
      <c r="K18" s="6">
        <v>0</v>
      </c>
      <c r="L18" s="33" t="s">
        <v>17</v>
      </c>
      <c r="M18" s="34"/>
      <c r="N18" s="6">
        <v>32</v>
      </c>
      <c r="O18" s="6">
        <v>385471</v>
      </c>
      <c r="P18" s="6">
        <v>46</v>
      </c>
      <c r="Q18" s="6">
        <v>233650</v>
      </c>
      <c r="R18" s="6">
        <v>1</v>
      </c>
      <c r="S18" s="6">
        <v>8000</v>
      </c>
      <c r="T18" s="6">
        <v>0</v>
      </c>
      <c r="U18" s="6">
        <v>0</v>
      </c>
      <c r="V18" s="6">
        <v>0</v>
      </c>
      <c r="W18" s="6">
        <v>0</v>
      </c>
    </row>
    <row r="19" spans="1:23" x14ac:dyDescent="0.25">
      <c r="A19" s="3" t="s">
        <v>44</v>
      </c>
      <c r="B19" s="6">
        <v>1473</v>
      </c>
      <c r="C19" s="6">
        <v>900140</v>
      </c>
      <c r="D19" s="6">
        <v>1108</v>
      </c>
      <c r="E19" s="6">
        <v>7562190</v>
      </c>
      <c r="F19" s="6">
        <v>612</v>
      </c>
      <c r="G19" s="6">
        <v>2198101</v>
      </c>
      <c r="H19" s="6">
        <v>7</v>
      </c>
      <c r="I19" s="6">
        <v>85000</v>
      </c>
      <c r="J19" s="6">
        <v>0</v>
      </c>
      <c r="K19" s="6">
        <v>0</v>
      </c>
      <c r="L19" s="33" t="s">
        <v>44</v>
      </c>
      <c r="M19" s="34"/>
      <c r="N19" s="6">
        <v>65</v>
      </c>
      <c r="O19" s="6">
        <v>751156</v>
      </c>
      <c r="P19" s="6">
        <v>89</v>
      </c>
      <c r="Q19" s="6">
        <v>470049</v>
      </c>
      <c r="R19" s="6">
        <v>0</v>
      </c>
      <c r="S19" s="6">
        <v>0</v>
      </c>
      <c r="T19" s="6">
        <v>0</v>
      </c>
      <c r="U19" s="6">
        <v>0</v>
      </c>
      <c r="V19" s="6">
        <v>1</v>
      </c>
      <c r="W19" s="6">
        <v>25000</v>
      </c>
    </row>
    <row r="20" spans="1:23" x14ac:dyDescent="0.25">
      <c r="A20" s="3" t="s">
        <v>18</v>
      </c>
      <c r="B20" s="6">
        <v>769</v>
      </c>
      <c r="C20" s="6">
        <v>468200</v>
      </c>
      <c r="D20" s="6">
        <v>534</v>
      </c>
      <c r="E20" s="6">
        <v>3608730</v>
      </c>
      <c r="F20" s="6">
        <v>323</v>
      </c>
      <c r="G20" s="6">
        <v>1158836</v>
      </c>
      <c r="H20" s="6">
        <v>6</v>
      </c>
      <c r="I20" s="6">
        <v>63000</v>
      </c>
      <c r="J20" s="6">
        <v>0</v>
      </c>
      <c r="K20" s="6">
        <v>0</v>
      </c>
      <c r="L20" s="33" t="s">
        <v>18</v>
      </c>
      <c r="M20" s="34"/>
      <c r="N20" s="7">
        <v>37</v>
      </c>
      <c r="O20" s="7">
        <v>339077</v>
      </c>
      <c r="P20" s="7">
        <v>41</v>
      </c>
      <c r="Q20" s="7">
        <v>209146</v>
      </c>
      <c r="R20" s="7">
        <v>0</v>
      </c>
      <c r="S20" s="7">
        <v>0</v>
      </c>
      <c r="T20" s="6">
        <v>0</v>
      </c>
      <c r="U20" s="6">
        <v>0</v>
      </c>
      <c r="V20" s="6">
        <v>1</v>
      </c>
      <c r="W20" s="6">
        <v>25000</v>
      </c>
    </row>
    <row r="21" spans="1:23" x14ac:dyDescent="0.25">
      <c r="A21" s="3" t="s">
        <v>19</v>
      </c>
      <c r="B21" s="6">
        <v>515</v>
      </c>
      <c r="C21" s="6">
        <v>319630</v>
      </c>
      <c r="D21" s="6">
        <v>278</v>
      </c>
      <c r="E21" s="6">
        <v>1785631</v>
      </c>
      <c r="F21" s="6">
        <v>217</v>
      </c>
      <c r="G21" s="6">
        <v>742466</v>
      </c>
      <c r="H21" s="6">
        <v>1</v>
      </c>
      <c r="I21" s="6">
        <v>13000</v>
      </c>
      <c r="J21" s="6">
        <v>0</v>
      </c>
      <c r="K21" s="6">
        <v>0</v>
      </c>
      <c r="L21" s="33" t="s">
        <v>19</v>
      </c>
      <c r="M21" s="34"/>
      <c r="N21" s="6">
        <v>19</v>
      </c>
      <c r="O21" s="6">
        <v>214855</v>
      </c>
      <c r="P21" s="6">
        <v>26</v>
      </c>
      <c r="Q21" s="6">
        <v>155150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3" x14ac:dyDescent="0.25">
      <c r="A22" s="3" t="s">
        <v>29</v>
      </c>
      <c r="B22" s="6">
        <v>945</v>
      </c>
      <c r="C22" s="6">
        <v>578540</v>
      </c>
      <c r="D22" s="6">
        <v>764</v>
      </c>
      <c r="E22" s="6">
        <v>5139487</v>
      </c>
      <c r="F22" s="6">
        <v>391</v>
      </c>
      <c r="G22" s="6">
        <v>1462520</v>
      </c>
      <c r="H22" s="6">
        <v>1</v>
      </c>
      <c r="I22" s="6">
        <v>10000</v>
      </c>
      <c r="J22" s="6">
        <v>1</v>
      </c>
      <c r="K22" s="6">
        <v>5000</v>
      </c>
      <c r="L22" s="33" t="s">
        <v>29</v>
      </c>
      <c r="M22" s="34"/>
      <c r="N22" s="6">
        <v>43</v>
      </c>
      <c r="O22" s="6">
        <v>450029</v>
      </c>
      <c r="P22" s="6">
        <v>54</v>
      </c>
      <c r="Q22" s="6">
        <v>290315</v>
      </c>
      <c r="R22" s="6">
        <v>1</v>
      </c>
      <c r="S22" s="6">
        <v>17000</v>
      </c>
      <c r="T22" s="6">
        <v>1</v>
      </c>
      <c r="U22" s="6">
        <v>100000</v>
      </c>
      <c r="V22" s="6">
        <v>1</v>
      </c>
      <c r="W22" s="6">
        <v>25000</v>
      </c>
    </row>
    <row r="23" spans="1:23" x14ac:dyDescent="0.25">
      <c r="A23" s="3" t="s">
        <v>20</v>
      </c>
      <c r="B23" s="6">
        <v>868</v>
      </c>
      <c r="C23" s="6">
        <v>522120</v>
      </c>
      <c r="D23" s="6">
        <v>447</v>
      </c>
      <c r="E23" s="6">
        <v>2861484</v>
      </c>
      <c r="F23" s="6">
        <v>357</v>
      </c>
      <c r="G23" s="6">
        <v>1312229</v>
      </c>
      <c r="H23" s="6">
        <v>2</v>
      </c>
      <c r="I23" s="6">
        <v>23000</v>
      </c>
      <c r="J23" s="6">
        <v>1</v>
      </c>
      <c r="K23" s="6">
        <v>5000</v>
      </c>
      <c r="L23" s="33" t="s">
        <v>20</v>
      </c>
      <c r="M23" s="34"/>
      <c r="N23" s="6">
        <v>41</v>
      </c>
      <c r="O23" s="6">
        <v>311770</v>
      </c>
      <c r="P23" s="6">
        <v>41</v>
      </c>
      <c r="Q23" s="6">
        <v>218230</v>
      </c>
      <c r="R23" s="6">
        <v>2</v>
      </c>
      <c r="S23" s="6">
        <v>27000</v>
      </c>
      <c r="T23" s="6">
        <v>0</v>
      </c>
      <c r="U23" s="6">
        <v>0</v>
      </c>
      <c r="V23" s="6">
        <v>2</v>
      </c>
      <c r="W23" s="6">
        <v>50000</v>
      </c>
    </row>
    <row r="24" spans="1:23" x14ac:dyDescent="0.25">
      <c r="A24" s="3" t="s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33" t="s">
        <v>21</v>
      </c>
      <c r="M24" s="34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s="8" customFormat="1" x14ac:dyDescent="0.25">
      <c r="A25" s="1" t="s">
        <v>22</v>
      </c>
      <c r="B25" s="9">
        <f>SUM(B3:B24)</f>
        <v>43768</v>
      </c>
      <c r="C25" s="9">
        <f t="shared" ref="C25:K25" si="0">SUM(C3:C24)</f>
        <v>26533661.41</v>
      </c>
      <c r="D25" s="9">
        <f t="shared" si="0"/>
        <v>21447</v>
      </c>
      <c r="E25" s="9">
        <f t="shared" si="0"/>
        <v>138663256.40000001</v>
      </c>
      <c r="F25" s="9">
        <f t="shared" si="0"/>
        <v>25092</v>
      </c>
      <c r="G25" s="9">
        <f t="shared" si="0"/>
        <v>103787548.47</v>
      </c>
      <c r="H25" s="9">
        <f t="shared" si="0"/>
        <v>206</v>
      </c>
      <c r="I25" s="9">
        <f t="shared" si="0"/>
        <v>2405200</v>
      </c>
      <c r="J25" s="9">
        <f t="shared" si="0"/>
        <v>20</v>
      </c>
      <c r="K25" s="9">
        <f t="shared" si="0"/>
        <v>100000</v>
      </c>
      <c r="L25" s="38" t="s">
        <v>22</v>
      </c>
      <c r="M25" s="39"/>
      <c r="N25" s="9">
        <f>SUM(N3:N24)</f>
        <v>1721</v>
      </c>
      <c r="O25" s="9">
        <f t="shared" ref="O25:W25" si="1">SUM(O3:O24)</f>
        <v>15251093</v>
      </c>
      <c r="P25" s="9">
        <f t="shared" si="1"/>
        <v>1760</v>
      </c>
      <c r="Q25" s="9">
        <f t="shared" si="1"/>
        <v>9526354</v>
      </c>
      <c r="R25" s="9">
        <f t="shared" si="1"/>
        <v>23</v>
      </c>
      <c r="S25" s="9">
        <f t="shared" si="1"/>
        <v>250000</v>
      </c>
      <c r="T25" s="9">
        <f t="shared" si="1"/>
        <v>4</v>
      </c>
      <c r="U25" s="9">
        <f t="shared" si="1"/>
        <v>176499</v>
      </c>
      <c r="V25" s="9">
        <f t="shared" si="1"/>
        <v>22</v>
      </c>
      <c r="W25" s="9">
        <f t="shared" si="1"/>
        <v>550000</v>
      </c>
    </row>
    <row r="27" spans="1:23" x14ac:dyDescent="0.25">
      <c r="A27" s="14">
        <f>B25+D25+F25+H25+J25+N25+P25+R25+T25+V25+B59+D59+F59+H59+J59+L59+N59+P59+T59+V59+X59+Z59+AB59+AD59</f>
        <v>168405</v>
      </c>
    </row>
    <row r="28" spans="1:23" x14ac:dyDescent="0.25">
      <c r="A28" s="14">
        <f>C25+E25+G25+I25+K25+O25+Q25+S25+U25+W25+C59+E59+G59+I59+K59+M59+O59+Q59+U59+W59+Y59+AA59+AC59+AE59</f>
        <v>575570699.02999997</v>
      </c>
    </row>
    <row r="33" spans="1:31" ht="30" customHeight="1" x14ac:dyDescent="0.25">
      <c r="A33" s="5" t="s">
        <v>66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66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36" t="s">
        <v>56</v>
      </c>
      <c r="AA33" s="37"/>
      <c r="AB33" s="36" t="s">
        <v>55</v>
      </c>
      <c r="AC33" s="37"/>
      <c r="AD33" s="36" t="s">
        <v>57</v>
      </c>
      <c r="AE33" s="37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v>2865</v>
      </c>
      <c r="C35" s="7">
        <v>11970538.23</v>
      </c>
      <c r="D35" s="7">
        <v>1565</v>
      </c>
      <c r="E35" s="7">
        <v>6074666.5199999996</v>
      </c>
      <c r="F35" s="7">
        <v>9</v>
      </c>
      <c r="G35" s="7">
        <v>22489</v>
      </c>
      <c r="H35" s="7">
        <v>10</v>
      </c>
      <c r="I35" s="7">
        <v>10430</v>
      </c>
      <c r="J35" s="7">
        <v>13</v>
      </c>
      <c r="K35" s="7">
        <v>13000</v>
      </c>
      <c r="L35" s="7">
        <v>1</v>
      </c>
      <c r="M35" s="7">
        <v>2200</v>
      </c>
      <c r="N35" s="7">
        <v>5</v>
      </c>
      <c r="O35" s="7">
        <v>3328</v>
      </c>
      <c r="P35" s="7">
        <v>0</v>
      </c>
      <c r="Q35" s="7">
        <v>0</v>
      </c>
      <c r="R35" s="33" t="s">
        <v>38</v>
      </c>
      <c r="S35" s="34"/>
      <c r="T35" s="7">
        <v>2992</v>
      </c>
      <c r="U35" s="7">
        <v>17537751</v>
      </c>
      <c r="V35" s="7">
        <v>1928</v>
      </c>
      <c r="W35" s="7">
        <v>839200</v>
      </c>
      <c r="X35" s="7">
        <v>4</v>
      </c>
      <c r="Y35" s="7">
        <v>474645</v>
      </c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>
        <v>1747</v>
      </c>
      <c r="C36" s="7">
        <v>6179726</v>
      </c>
      <c r="D36" s="7">
        <v>579</v>
      </c>
      <c r="E36" s="7">
        <v>1435993</v>
      </c>
      <c r="F36" s="7">
        <v>14</v>
      </c>
      <c r="G36" s="7">
        <v>39804</v>
      </c>
      <c r="H36" s="7">
        <v>5</v>
      </c>
      <c r="I36" s="7">
        <v>19037</v>
      </c>
      <c r="J36" s="7">
        <v>7</v>
      </c>
      <c r="K36" s="7">
        <v>5000</v>
      </c>
      <c r="L36" s="7">
        <v>0</v>
      </c>
      <c r="M36" s="7">
        <v>0</v>
      </c>
      <c r="N36" s="7">
        <v>184</v>
      </c>
      <c r="O36" s="7">
        <v>135157</v>
      </c>
      <c r="P36" s="7">
        <v>0</v>
      </c>
      <c r="Q36" s="7">
        <v>0</v>
      </c>
      <c r="R36" s="33" t="s">
        <v>39</v>
      </c>
      <c r="S36" s="34"/>
      <c r="T36" s="7">
        <v>3568</v>
      </c>
      <c r="U36" s="7">
        <v>23226820</v>
      </c>
      <c r="V36" s="7">
        <v>2961</v>
      </c>
      <c r="W36" s="7">
        <v>1264400</v>
      </c>
      <c r="X36" s="7">
        <v>2</v>
      </c>
      <c r="Y36" s="7">
        <v>57783</v>
      </c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>
        <v>739</v>
      </c>
      <c r="C38" s="7">
        <v>2910790</v>
      </c>
      <c r="D38" s="7">
        <v>314</v>
      </c>
      <c r="E38" s="7">
        <v>885994</v>
      </c>
      <c r="F38" s="7">
        <v>0</v>
      </c>
      <c r="G38" s="7">
        <v>0</v>
      </c>
      <c r="H38" s="7">
        <v>5</v>
      </c>
      <c r="I38" s="7">
        <v>13656</v>
      </c>
      <c r="J38" s="7">
        <v>1</v>
      </c>
      <c r="K38" s="7">
        <v>1000</v>
      </c>
      <c r="L38" s="7">
        <v>2</v>
      </c>
      <c r="M38" s="7">
        <v>2200</v>
      </c>
      <c r="N38" s="7">
        <v>4</v>
      </c>
      <c r="O38" s="7">
        <v>11072</v>
      </c>
      <c r="P38" s="7">
        <v>2</v>
      </c>
      <c r="Q38" s="7">
        <v>11018</v>
      </c>
      <c r="R38" s="33" t="s">
        <v>5</v>
      </c>
      <c r="S38" s="34"/>
      <c r="T38" s="7">
        <v>1780</v>
      </c>
      <c r="U38" s="7">
        <v>11199000</v>
      </c>
      <c r="V38" s="7">
        <v>1107</v>
      </c>
      <c r="W38" s="7">
        <v>467600</v>
      </c>
      <c r="X38" s="7">
        <v>0</v>
      </c>
      <c r="Y38" s="7">
        <v>0</v>
      </c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15"/>
      <c r="U39" s="15"/>
      <c r="V39" s="15"/>
      <c r="W39" s="15"/>
      <c r="X39" s="15"/>
      <c r="Y39" s="15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>
        <v>437</v>
      </c>
      <c r="C40" s="7">
        <v>1639229</v>
      </c>
      <c r="D40" s="7">
        <v>147</v>
      </c>
      <c r="E40" s="7">
        <v>442244</v>
      </c>
      <c r="F40" s="7">
        <v>0</v>
      </c>
      <c r="G40" s="7">
        <v>0</v>
      </c>
      <c r="H40" s="7">
        <v>4</v>
      </c>
      <c r="I40" s="7">
        <v>3406</v>
      </c>
      <c r="J40" s="7">
        <v>0</v>
      </c>
      <c r="K40" s="7">
        <v>0</v>
      </c>
      <c r="L40" s="7">
        <v>0</v>
      </c>
      <c r="M40" s="7">
        <v>0</v>
      </c>
      <c r="N40" s="7">
        <v>4</v>
      </c>
      <c r="O40" s="7">
        <v>4104</v>
      </c>
      <c r="P40" s="7">
        <v>0</v>
      </c>
      <c r="Q40" s="7">
        <v>0</v>
      </c>
      <c r="R40" s="33" t="s">
        <v>7</v>
      </c>
      <c r="S40" s="34"/>
      <c r="T40" s="7">
        <v>607</v>
      </c>
      <c r="U40" s="7">
        <v>3430140</v>
      </c>
      <c r="V40" s="7">
        <v>399</v>
      </c>
      <c r="W40" s="7">
        <v>165600</v>
      </c>
      <c r="X40" s="7">
        <v>2</v>
      </c>
      <c r="Y40" s="7">
        <v>99945</v>
      </c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>
        <v>2488</v>
      </c>
      <c r="C41" s="7">
        <v>9182279</v>
      </c>
      <c r="D41" s="7">
        <v>773</v>
      </c>
      <c r="E41" s="7">
        <v>2092729</v>
      </c>
      <c r="F41" s="7">
        <v>1</v>
      </c>
      <c r="G41" s="7">
        <v>4000</v>
      </c>
      <c r="H41" s="7">
        <v>9</v>
      </c>
      <c r="I41" s="7">
        <v>16158</v>
      </c>
      <c r="J41" s="7">
        <v>16</v>
      </c>
      <c r="K41" s="7">
        <v>7000</v>
      </c>
      <c r="L41" s="7">
        <v>2</v>
      </c>
      <c r="M41" s="7">
        <v>2200</v>
      </c>
      <c r="N41" s="7">
        <v>0</v>
      </c>
      <c r="O41" s="7">
        <v>0</v>
      </c>
      <c r="P41" s="7">
        <v>0</v>
      </c>
      <c r="Q41" s="7">
        <v>0</v>
      </c>
      <c r="R41" s="33" t="s">
        <v>8</v>
      </c>
      <c r="S41" s="34"/>
      <c r="T41" s="7">
        <v>4471</v>
      </c>
      <c r="U41" s="7">
        <v>26271040</v>
      </c>
      <c r="V41" s="7">
        <v>3780</v>
      </c>
      <c r="W41" s="7">
        <v>1669600</v>
      </c>
      <c r="X41" s="7">
        <v>5</v>
      </c>
      <c r="Y41" s="7">
        <v>727164</v>
      </c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15"/>
      <c r="U43" s="15"/>
      <c r="V43" s="15"/>
      <c r="W43" s="15"/>
      <c r="X43" s="15"/>
      <c r="Y43" s="15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>
        <v>2842</v>
      </c>
      <c r="C44" s="7">
        <v>10902031</v>
      </c>
      <c r="D44" s="7">
        <v>1289</v>
      </c>
      <c r="E44" s="7">
        <v>3937310</v>
      </c>
      <c r="F44" s="7">
        <v>6</v>
      </c>
      <c r="G44" s="7">
        <v>9500</v>
      </c>
      <c r="H44" s="7">
        <v>19</v>
      </c>
      <c r="I44" s="7">
        <v>40365</v>
      </c>
      <c r="J44" s="7">
        <v>8</v>
      </c>
      <c r="K44" s="7">
        <v>7500</v>
      </c>
      <c r="L44" s="7">
        <v>4</v>
      </c>
      <c r="M44" s="7">
        <v>4400</v>
      </c>
      <c r="N44" s="7">
        <v>79</v>
      </c>
      <c r="O44" s="7">
        <v>75700</v>
      </c>
      <c r="P44" s="7">
        <v>0</v>
      </c>
      <c r="Q44" s="7">
        <v>0</v>
      </c>
      <c r="R44" s="33" t="s">
        <v>9</v>
      </c>
      <c r="S44" s="34"/>
      <c r="T44" s="7">
        <v>2394</v>
      </c>
      <c r="U44" s="7">
        <v>13445800</v>
      </c>
      <c r="V44" s="7">
        <v>1363</v>
      </c>
      <c r="W44" s="7">
        <v>600000</v>
      </c>
      <c r="X44" s="7">
        <v>1</v>
      </c>
      <c r="Y44" s="7">
        <v>106733</v>
      </c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>
        <v>1239</v>
      </c>
      <c r="C45" s="7">
        <v>4612983</v>
      </c>
      <c r="D45" s="7">
        <v>542</v>
      </c>
      <c r="E45" s="7">
        <v>1278133</v>
      </c>
      <c r="F45" s="7">
        <v>1</v>
      </c>
      <c r="G45" s="7">
        <v>700</v>
      </c>
      <c r="H45" s="7">
        <v>2</v>
      </c>
      <c r="I45" s="7">
        <v>1210</v>
      </c>
      <c r="J45" s="7">
        <v>4</v>
      </c>
      <c r="K45" s="7">
        <v>2000</v>
      </c>
      <c r="L45" s="7">
        <v>2</v>
      </c>
      <c r="M45" s="7">
        <v>2200</v>
      </c>
      <c r="N45" s="7">
        <v>8</v>
      </c>
      <c r="O45" s="7">
        <v>4904</v>
      </c>
      <c r="P45" s="7">
        <v>0</v>
      </c>
      <c r="Q45" s="7">
        <v>0</v>
      </c>
      <c r="R45" s="33" t="s">
        <v>10</v>
      </c>
      <c r="S45" s="34"/>
      <c r="T45" s="7">
        <v>1349</v>
      </c>
      <c r="U45" s="7">
        <v>7772520</v>
      </c>
      <c r="V45" s="7">
        <v>619</v>
      </c>
      <c r="W45" s="7">
        <v>278000</v>
      </c>
      <c r="X45" s="7">
        <v>2</v>
      </c>
      <c r="Y45" s="7">
        <v>539525</v>
      </c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>
        <v>1406</v>
      </c>
      <c r="C46" s="7">
        <v>5310878</v>
      </c>
      <c r="D46" s="7">
        <v>705</v>
      </c>
      <c r="E46" s="7">
        <v>2443839</v>
      </c>
      <c r="F46" s="7">
        <v>0</v>
      </c>
      <c r="G46" s="7">
        <v>0</v>
      </c>
      <c r="H46" s="7">
        <v>7</v>
      </c>
      <c r="I46" s="7">
        <v>19297</v>
      </c>
      <c r="J46" s="7">
        <v>4</v>
      </c>
      <c r="K46" s="7">
        <v>2000</v>
      </c>
      <c r="L46" s="7">
        <v>0</v>
      </c>
      <c r="M46" s="7">
        <v>0</v>
      </c>
      <c r="N46" s="7">
        <v>49</v>
      </c>
      <c r="O46" s="7">
        <v>46800</v>
      </c>
      <c r="P46" s="7">
        <v>0</v>
      </c>
      <c r="Q46" s="7">
        <v>0</v>
      </c>
      <c r="R46" s="33" t="s">
        <v>11</v>
      </c>
      <c r="S46" s="34"/>
      <c r="T46" s="7">
        <v>2467</v>
      </c>
      <c r="U46" s="7">
        <v>14835640</v>
      </c>
      <c r="V46" s="7">
        <v>1557</v>
      </c>
      <c r="W46" s="7">
        <v>670400</v>
      </c>
      <c r="X46" s="7">
        <v>2</v>
      </c>
      <c r="Y46" s="7">
        <v>218966</v>
      </c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>
        <v>472</v>
      </c>
      <c r="C47" s="7">
        <v>1778607</v>
      </c>
      <c r="D47" s="7">
        <v>161</v>
      </c>
      <c r="E47" s="7">
        <v>433117</v>
      </c>
      <c r="F47" s="7">
        <v>0</v>
      </c>
      <c r="G47" s="7">
        <v>0</v>
      </c>
      <c r="H47" s="7">
        <v>7</v>
      </c>
      <c r="I47" s="7">
        <v>15090</v>
      </c>
      <c r="J47" s="7">
        <v>0</v>
      </c>
      <c r="K47" s="7">
        <v>0</v>
      </c>
      <c r="L47" s="7">
        <v>2</v>
      </c>
      <c r="M47" s="7">
        <v>2200</v>
      </c>
      <c r="N47" s="7">
        <v>52</v>
      </c>
      <c r="O47" s="7">
        <v>35440</v>
      </c>
      <c r="P47" s="7">
        <v>0</v>
      </c>
      <c r="Q47" s="7">
        <v>0</v>
      </c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>
        <v>598</v>
      </c>
      <c r="C48" s="7">
        <v>2389922</v>
      </c>
      <c r="D48" s="7">
        <v>215</v>
      </c>
      <c r="E48" s="7">
        <v>625503</v>
      </c>
      <c r="F48" s="7">
        <v>1</v>
      </c>
      <c r="G48" s="7">
        <v>4000</v>
      </c>
      <c r="H48" s="7">
        <v>0</v>
      </c>
      <c r="I48" s="7">
        <v>0</v>
      </c>
      <c r="J48" s="7">
        <v>1</v>
      </c>
      <c r="K48" s="7">
        <v>1000</v>
      </c>
      <c r="L48" s="7">
        <v>0</v>
      </c>
      <c r="M48" s="7">
        <v>0</v>
      </c>
      <c r="N48" s="7">
        <v>9</v>
      </c>
      <c r="O48" s="7">
        <v>11700</v>
      </c>
      <c r="P48" s="7">
        <v>0</v>
      </c>
      <c r="Q48" s="7">
        <v>0</v>
      </c>
      <c r="R48" s="33" t="s">
        <v>13</v>
      </c>
      <c r="S48" s="34"/>
      <c r="T48" s="7">
        <v>1479</v>
      </c>
      <c r="U48" s="7">
        <v>9400980</v>
      </c>
      <c r="V48" s="7">
        <v>719</v>
      </c>
      <c r="W48" s="7">
        <v>320400</v>
      </c>
      <c r="X48" s="7">
        <v>1</v>
      </c>
      <c r="Y48" s="7">
        <v>98190</v>
      </c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>
        <v>288</v>
      </c>
      <c r="C49" s="7">
        <v>1088226</v>
      </c>
      <c r="D49" s="7">
        <v>113</v>
      </c>
      <c r="E49" s="7">
        <v>384914</v>
      </c>
      <c r="F49" s="7">
        <v>0</v>
      </c>
      <c r="G49" s="7">
        <v>0</v>
      </c>
      <c r="H49" s="7">
        <v>2</v>
      </c>
      <c r="I49" s="7">
        <v>228</v>
      </c>
      <c r="J49" s="7">
        <v>2</v>
      </c>
      <c r="K49" s="7">
        <v>500</v>
      </c>
      <c r="L49" s="7">
        <v>0</v>
      </c>
      <c r="M49" s="7">
        <v>0</v>
      </c>
      <c r="N49" s="7">
        <v>4</v>
      </c>
      <c r="O49" s="7">
        <v>4400</v>
      </c>
      <c r="P49" s="7">
        <v>0</v>
      </c>
      <c r="Q49" s="7">
        <v>0</v>
      </c>
      <c r="R49" s="33" t="s">
        <v>28</v>
      </c>
      <c r="S49" s="34"/>
      <c r="T49" s="15"/>
      <c r="U49" s="15"/>
      <c r="V49" s="15"/>
      <c r="W49" s="15"/>
      <c r="X49" s="15"/>
      <c r="Y49" s="15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>
        <v>675</v>
      </c>
      <c r="C50" s="7">
        <v>2490988</v>
      </c>
      <c r="D50" s="7">
        <v>316</v>
      </c>
      <c r="E50" s="7">
        <v>989120</v>
      </c>
      <c r="F50" s="7">
        <v>0</v>
      </c>
      <c r="G50" s="7">
        <v>0</v>
      </c>
      <c r="H50" s="7">
        <v>11</v>
      </c>
      <c r="I50" s="7">
        <v>19400</v>
      </c>
      <c r="J50" s="7">
        <v>4</v>
      </c>
      <c r="K50" s="7">
        <v>3700</v>
      </c>
      <c r="L50" s="7">
        <v>0</v>
      </c>
      <c r="M50" s="7">
        <v>0</v>
      </c>
      <c r="N50" s="7">
        <v>10</v>
      </c>
      <c r="O50" s="7">
        <v>16500</v>
      </c>
      <c r="P50" s="7">
        <v>0</v>
      </c>
      <c r="Q50" s="7">
        <v>0</v>
      </c>
      <c r="R50" s="33" t="s">
        <v>15</v>
      </c>
      <c r="S50" s="34"/>
      <c r="T50" s="7">
        <v>1634</v>
      </c>
      <c r="U50" s="7">
        <v>9882340</v>
      </c>
      <c r="V50" s="7">
        <v>687</v>
      </c>
      <c r="W50" s="7">
        <v>282400</v>
      </c>
      <c r="X50" s="7">
        <v>2</v>
      </c>
      <c r="Y50" s="7">
        <v>279710</v>
      </c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15"/>
      <c r="U51" s="15"/>
      <c r="V51" s="15"/>
      <c r="W51" s="15"/>
      <c r="X51" s="15"/>
      <c r="Y51" s="15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>
        <v>595</v>
      </c>
      <c r="C52" s="7">
        <v>2583297</v>
      </c>
      <c r="D52" s="7">
        <v>296</v>
      </c>
      <c r="E52" s="7">
        <v>1104284</v>
      </c>
      <c r="F52" s="7">
        <v>5</v>
      </c>
      <c r="G52" s="7">
        <v>20000</v>
      </c>
      <c r="H52" s="7">
        <v>12</v>
      </c>
      <c r="I52" s="7">
        <v>16042</v>
      </c>
      <c r="J52" s="7">
        <v>2</v>
      </c>
      <c r="K52" s="7">
        <v>1500</v>
      </c>
      <c r="L52" s="7">
        <v>0</v>
      </c>
      <c r="M52" s="7">
        <v>0</v>
      </c>
      <c r="N52" s="7">
        <v>22</v>
      </c>
      <c r="O52" s="7">
        <v>19000</v>
      </c>
      <c r="P52" s="7">
        <v>0</v>
      </c>
      <c r="Q52" s="7">
        <v>0</v>
      </c>
      <c r="R52" s="33" t="s">
        <v>16</v>
      </c>
      <c r="S52" s="34"/>
      <c r="T52" s="7">
        <v>1129</v>
      </c>
      <c r="U52" s="7">
        <v>6786840</v>
      </c>
      <c r="V52" s="7">
        <v>458</v>
      </c>
      <c r="W52" s="7">
        <v>196400</v>
      </c>
      <c r="X52" s="7">
        <v>1</v>
      </c>
      <c r="Y52" s="7">
        <v>11273</v>
      </c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>
        <v>272</v>
      </c>
      <c r="C53" s="7">
        <v>1080928</v>
      </c>
      <c r="D53" s="7">
        <v>96</v>
      </c>
      <c r="E53" s="7">
        <v>296837</v>
      </c>
      <c r="F53" s="7">
        <v>0</v>
      </c>
      <c r="G53" s="7">
        <v>0</v>
      </c>
      <c r="H53" s="7">
        <v>1</v>
      </c>
      <c r="I53" s="7">
        <v>2000</v>
      </c>
      <c r="J53" s="7">
        <v>1</v>
      </c>
      <c r="K53" s="7">
        <v>500</v>
      </c>
      <c r="L53" s="7">
        <v>0</v>
      </c>
      <c r="M53" s="7">
        <v>0</v>
      </c>
      <c r="N53" s="7">
        <v>1</v>
      </c>
      <c r="O53" s="7">
        <v>2000</v>
      </c>
      <c r="P53" s="7">
        <v>0</v>
      </c>
      <c r="Q53" s="7">
        <v>0</v>
      </c>
      <c r="R53" s="33" t="s">
        <v>17</v>
      </c>
      <c r="S53" s="34"/>
      <c r="T53" s="7">
        <v>672</v>
      </c>
      <c r="U53" s="7">
        <v>4100780</v>
      </c>
      <c r="V53" s="7">
        <v>290</v>
      </c>
      <c r="W53" s="7">
        <v>118000</v>
      </c>
      <c r="X53" s="7">
        <v>0</v>
      </c>
      <c r="Y53" s="7">
        <v>0</v>
      </c>
      <c r="Z53" s="7"/>
      <c r="AA53" s="7"/>
      <c r="AB53" s="7"/>
      <c r="AC53" s="7"/>
      <c r="AD53" s="7"/>
      <c r="AE53" s="7"/>
    </row>
    <row r="54" spans="1:31" x14ac:dyDescent="0.25">
      <c r="A54" s="3" t="s">
        <v>44</v>
      </c>
      <c r="B54" s="7">
        <v>297</v>
      </c>
      <c r="C54" s="7">
        <v>977531</v>
      </c>
      <c r="D54" s="7">
        <v>149</v>
      </c>
      <c r="E54" s="7">
        <v>557055</v>
      </c>
      <c r="F54" s="7">
        <v>1</v>
      </c>
      <c r="G54" s="7">
        <v>5480</v>
      </c>
      <c r="H54" s="7">
        <v>2</v>
      </c>
      <c r="I54" s="7">
        <v>1996</v>
      </c>
      <c r="J54" s="7">
        <v>2</v>
      </c>
      <c r="K54" s="7">
        <v>1750</v>
      </c>
      <c r="L54" s="7">
        <v>0</v>
      </c>
      <c r="M54" s="7">
        <v>0</v>
      </c>
      <c r="N54" s="7">
        <v>4</v>
      </c>
      <c r="O54" s="7">
        <v>4500</v>
      </c>
      <c r="P54" s="7">
        <v>0</v>
      </c>
      <c r="Q54" s="7">
        <v>0</v>
      </c>
      <c r="R54" s="33" t="s">
        <v>44</v>
      </c>
      <c r="S54" s="34"/>
      <c r="T54" s="7">
        <v>2324</v>
      </c>
      <c r="U54" s="7">
        <v>13921740</v>
      </c>
      <c r="V54" s="7">
        <v>1762</v>
      </c>
      <c r="W54" s="7">
        <v>750400</v>
      </c>
      <c r="X54" s="7">
        <v>2</v>
      </c>
      <c r="Y54" s="7">
        <v>360000</v>
      </c>
      <c r="Z54" s="7"/>
      <c r="AA54" s="7"/>
      <c r="AB54" s="7"/>
      <c r="AC54" s="7"/>
      <c r="AD54" s="7"/>
      <c r="AE54" s="7"/>
    </row>
    <row r="55" spans="1:31" x14ac:dyDescent="0.25">
      <c r="A55" s="3" t="s">
        <v>18</v>
      </c>
      <c r="B55" s="7">
        <v>261</v>
      </c>
      <c r="C55" s="7">
        <v>898910</v>
      </c>
      <c r="D55" s="7">
        <v>115</v>
      </c>
      <c r="E55" s="7">
        <v>400685</v>
      </c>
      <c r="F55" s="7">
        <v>1</v>
      </c>
      <c r="G55" s="7">
        <v>4000</v>
      </c>
      <c r="H55" s="7">
        <v>13</v>
      </c>
      <c r="I55" s="7">
        <v>27370</v>
      </c>
      <c r="J55" s="7">
        <v>1</v>
      </c>
      <c r="K55" s="7">
        <v>1000</v>
      </c>
      <c r="L55" s="7">
        <v>0</v>
      </c>
      <c r="M55" s="7">
        <v>0</v>
      </c>
      <c r="N55" s="7">
        <v>12</v>
      </c>
      <c r="O55" s="7">
        <v>14120</v>
      </c>
      <c r="P55" s="7">
        <v>0</v>
      </c>
      <c r="Q55" s="7">
        <v>0</v>
      </c>
      <c r="R55" s="33" t="s">
        <v>18</v>
      </c>
      <c r="S55" s="34"/>
      <c r="T55" s="7">
        <v>1031</v>
      </c>
      <c r="U55" s="7">
        <v>5640000</v>
      </c>
      <c r="V55" s="7">
        <v>814</v>
      </c>
      <c r="W55" s="7">
        <v>334000</v>
      </c>
      <c r="X55" s="7">
        <v>1</v>
      </c>
      <c r="Y55" s="7">
        <v>71408</v>
      </c>
      <c r="Z55" s="7"/>
      <c r="AA55" s="7"/>
      <c r="AB55" s="7"/>
      <c r="AC55" s="7"/>
      <c r="AD55" s="7"/>
      <c r="AE55" s="7"/>
    </row>
    <row r="56" spans="1:31" x14ac:dyDescent="0.25">
      <c r="A56" s="3" t="s">
        <v>19</v>
      </c>
      <c r="B56" s="7">
        <v>78</v>
      </c>
      <c r="C56" s="7">
        <v>352607</v>
      </c>
      <c r="D56" s="7">
        <v>16</v>
      </c>
      <c r="E56" s="7">
        <v>55845</v>
      </c>
      <c r="F56" s="7">
        <v>0</v>
      </c>
      <c r="G56" s="7">
        <v>0</v>
      </c>
      <c r="H56" s="7">
        <v>1</v>
      </c>
      <c r="I56" s="7">
        <v>500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33" t="s">
        <v>19</v>
      </c>
      <c r="S56" s="34"/>
      <c r="T56" s="15"/>
      <c r="U56" s="15"/>
      <c r="V56" s="15"/>
      <c r="W56" s="15"/>
      <c r="X56" s="15"/>
      <c r="Y56" s="15"/>
      <c r="Z56" s="7"/>
      <c r="AA56" s="7"/>
      <c r="AB56" s="7"/>
      <c r="AC56" s="7"/>
      <c r="AD56" s="7"/>
      <c r="AE56" s="7"/>
    </row>
    <row r="57" spans="1:31" x14ac:dyDescent="0.25">
      <c r="A57" s="3" t="s">
        <v>29</v>
      </c>
      <c r="B57" s="7">
        <v>269</v>
      </c>
      <c r="C57" s="7">
        <v>1032738</v>
      </c>
      <c r="D57" s="7">
        <v>171</v>
      </c>
      <c r="E57" s="7">
        <v>831238</v>
      </c>
      <c r="F57" s="7">
        <v>0</v>
      </c>
      <c r="G57" s="7">
        <v>0</v>
      </c>
      <c r="H57" s="7">
        <v>10</v>
      </c>
      <c r="I57" s="7">
        <v>20037</v>
      </c>
      <c r="J57" s="7">
        <v>1</v>
      </c>
      <c r="K57" s="7">
        <v>1000</v>
      </c>
      <c r="L57" s="7">
        <v>4</v>
      </c>
      <c r="M57" s="7">
        <v>4400</v>
      </c>
      <c r="N57" s="7">
        <v>11</v>
      </c>
      <c r="O57" s="7">
        <v>10450</v>
      </c>
      <c r="P57" s="7">
        <v>0</v>
      </c>
      <c r="Q57" s="7">
        <v>0</v>
      </c>
      <c r="R57" s="33" t="s">
        <v>29</v>
      </c>
      <c r="S57" s="34"/>
      <c r="T57" s="7">
        <v>927</v>
      </c>
      <c r="U57" s="7">
        <v>5074200</v>
      </c>
      <c r="V57" s="7">
        <v>616</v>
      </c>
      <c r="W57" s="7">
        <v>271600</v>
      </c>
      <c r="X57" s="7">
        <v>0</v>
      </c>
      <c r="Y57" s="7">
        <v>0</v>
      </c>
      <c r="Z57" s="7"/>
      <c r="AA57" s="7"/>
      <c r="AB57" s="7"/>
      <c r="AC57" s="7"/>
      <c r="AD57" s="7"/>
      <c r="AE57" s="7"/>
    </row>
    <row r="58" spans="1:31" x14ac:dyDescent="0.25">
      <c r="A58" s="3" t="s">
        <v>45</v>
      </c>
      <c r="B58" s="7">
        <v>372</v>
      </c>
      <c r="C58" s="7">
        <v>1339798</v>
      </c>
      <c r="D58" s="7">
        <v>215</v>
      </c>
      <c r="E58" s="7">
        <v>669183</v>
      </c>
      <c r="F58" s="7">
        <v>1</v>
      </c>
      <c r="G58" s="7">
        <v>5000</v>
      </c>
      <c r="H58" s="7">
        <v>3</v>
      </c>
      <c r="I58" s="7">
        <v>41000</v>
      </c>
      <c r="J58" s="7">
        <v>1</v>
      </c>
      <c r="K58" s="7">
        <v>1000</v>
      </c>
      <c r="L58" s="7">
        <v>0</v>
      </c>
      <c r="M58" s="7">
        <v>0</v>
      </c>
      <c r="N58" s="7">
        <v>8</v>
      </c>
      <c r="O58" s="7">
        <v>5820</v>
      </c>
      <c r="P58" s="7">
        <v>0</v>
      </c>
      <c r="Q58" s="7">
        <v>0</v>
      </c>
      <c r="R58" s="33" t="s">
        <v>45</v>
      </c>
      <c r="S58" s="34"/>
      <c r="T58" s="15"/>
      <c r="U58" s="15"/>
      <c r="V58" s="15"/>
      <c r="W58" s="15"/>
      <c r="X58" s="15"/>
      <c r="Y58" s="15"/>
      <c r="Z58" s="7"/>
      <c r="AA58" s="7"/>
      <c r="AB58" s="7"/>
      <c r="AC58" s="7"/>
      <c r="AD58" s="7"/>
      <c r="AE58" s="7"/>
    </row>
    <row r="59" spans="1:31" s="8" customFormat="1" x14ac:dyDescent="0.25">
      <c r="A59" s="1" t="s">
        <v>22</v>
      </c>
      <c r="B59" s="9">
        <f>SUM(B35:B58)</f>
        <v>17940</v>
      </c>
      <c r="C59" s="9">
        <f t="shared" ref="C59:Q59" si="2">SUM(C35:C58)</f>
        <v>68722006.230000004</v>
      </c>
      <c r="D59" s="9">
        <f t="shared" si="2"/>
        <v>7777</v>
      </c>
      <c r="E59" s="9">
        <f t="shared" si="2"/>
        <v>24938689.52</v>
      </c>
      <c r="F59" s="9">
        <f t="shared" si="2"/>
        <v>40</v>
      </c>
      <c r="G59" s="9">
        <f t="shared" si="2"/>
        <v>114973</v>
      </c>
      <c r="H59" s="9">
        <f t="shared" si="2"/>
        <v>123</v>
      </c>
      <c r="I59" s="9">
        <f t="shared" si="2"/>
        <v>267222</v>
      </c>
      <c r="J59" s="9">
        <f t="shared" si="2"/>
        <v>68</v>
      </c>
      <c r="K59" s="9">
        <f t="shared" si="2"/>
        <v>49450</v>
      </c>
      <c r="L59" s="9">
        <f t="shared" si="2"/>
        <v>17</v>
      </c>
      <c r="M59" s="9">
        <f t="shared" si="2"/>
        <v>19800</v>
      </c>
      <c r="N59" s="9">
        <f t="shared" si="2"/>
        <v>466</v>
      </c>
      <c r="O59" s="9">
        <f t="shared" si="2"/>
        <v>404995</v>
      </c>
      <c r="P59" s="9">
        <f t="shared" si="2"/>
        <v>2</v>
      </c>
      <c r="Q59" s="9">
        <f t="shared" si="2"/>
        <v>11018</v>
      </c>
      <c r="R59" s="38" t="s">
        <v>22</v>
      </c>
      <c r="S59" s="39"/>
      <c r="T59" s="9">
        <f>SUM(T35:T58)</f>
        <v>28824</v>
      </c>
      <c r="U59" s="9">
        <f t="shared" ref="U59:AE59" si="3">SUM(U35:U58)</f>
        <v>172525591</v>
      </c>
      <c r="V59" s="9">
        <f t="shared" si="3"/>
        <v>19060</v>
      </c>
      <c r="W59" s="9">
        <f t="shared" si="3"/>
        <v>8228000</v>
      </c>
      <c r="X59" s="9">
        <f t="shared" si="3"/>
        <v>25</v>
      </c>
      <c r="Y59" s="9">
        <f t="shared" si="3"/>
        <v>3045342</v>
      </c>
      <c r="Z59" s="9">
        <f>SUM(Z35:Z58)</f>
        <v>0</v>
      </c>
      <c r="AA59" s="9">
        <f t="shared" si="3"/>
        <v>0</v>
      </c>
      <c r="AB59" s="9">
        <f t="shared" si="3"/>
        <v>0</v>
      </c>
      <c r="AC59" s="9">
        <f t="shared" si="3"/>
        <v>0</v>
      </c>
      <c r="AD59" s="9">
        <f t="shared" si="3"/>
        <v>0</v>
      </c>
      <c r="AE59" s="9">
        <f t="shared" si="3"/>
        <v>0</v>
      </c>
    </row>
  </sheetData>
  <mergeCells count="76">
    <mergeCell ref="AD33:AE33"/>
    <mergeCell ref="AB33:AC33"/>
    <mergeCell ref="Z33:AA33"/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R47:S47"/>
    <mergeCell ref="R46:S46"/>
    <mergeCell ref="X33:Y33"/>
    <mergeCell ref="R34:S34"/>
    <mergeCell ref="T33:U33"/>
    <mergeCell ref="V33:W33"/>
    <mergeCell ref="R35:S35"/>
    <mergeCell ref="R41:S41"/>
    <mergeCell ref="R42:S42"/>
    <mergeCell ref="R43:S43"/>
    <mergeCell ref="R44:S44"/>
    <mergeCell ref="R45:S45"/>
    <mergeCell ref="R36:S36"/>
    <mergeCell ref="R37:S37"/>
    <mergeCell ref="R38:S38"/>
    <mergeCell ref="R39:S39"/>
    <mergeCell ref="R40:S40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  <mergeCell ref="V1:W1"/>
    <mergeCell ref="L2:M2"/>
    <mergeCell ref="B1:C1"/>
    <mergeCell ref="D1:E1"/>
    <mergeCell ref="F1:G1"/>
    <mergeCell ref="H1:I1"/>
    <mergeCell ref="J1:K1"/>
    <mergeCell ref="L1:M1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67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67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>
        <v>5665</v>
      </c>
      <c r="C3" s="6">
        <v>3384275.69</v>
      </c>
      <c r="D3" s="6">
        <v>3278</v>
      </c>
      <c r="E3" s="6">
        <v>21200578.239999998</v>
      </c>
      <c r="F3" s="6">
        <v>3549</v>
      </c>
      <c r="G3" s="6">
        <v>14500851.9</v>
      </c>
      <c r="H3" s="6">
        <v>15</v>
      </c>
      <c r="I3" s="6">
        <v>186000</v>
      </c>
      <c r="J3" s="6">
        <v>2</v>
      </c>
      <c r="K3" s="6">
        <v>10000</v>
      </c>
      <c r="L3" s="33" t="s">
        <v>3</v>
      </c>
      <c r="M3" s="34"/>
      <c r="N3" s="6">
        <v>265</v>
      </c>
      <c r="O3" s="6">
        <v>2242090</v>
      </c>
      <c r="P3" s="6">
        <v>256</v>
      </c>
      <c r="Q3" s="6">
        <v>1387795.68</v>
      </c>
      <c r="R3" s="6">
        <v>0</v>
      </c>
      <c r="S3" s="6">
        <v>0</v>
      </c>
      <c r="T3" s="6">
        <v>2</v>
      </c>
      <c r="U3" s="6">
        <v>6500</v>
      </c>
      <c r="V3" s="6">
        <v>2</v>
      </c>
      <c r="W3" s="6">
        <v>50000</v>
      </c>
    </row>
    <row r="4" spans="1:23" x14ac:dyDescent="0.25">
      <c r="A4" s="3" t="s">
        <v>4</v>
      </c>
      <c r="B4" s="6">
        <v>4144</v>
      </c>
      <c r="C4" s="6">
        <v>2466940</v>
      </c>
      <c r="D4" s="6">
        <v>1935</v>
      </c>
      <c r="E4" s="6">
        <v>12390040</v>
      </c>
      <c r="F4" s="6">
        <v>3168</v>
      </c>
      <c r="G4" s="6">
        <v>11422546</v>
      </c>
      <c r="H4" s="6">
        <v>17</v>
      </c>
      <c r="I4" s="6">
        <v>197000</v>
      </c>
      <c r="J4" s="6">
        <v>1</v>
      </c>
      <c r="K4" s="6">
        <v>5000</v>
      </c>
      <c r="L4" s="33" t="s">
        <v>4</v>
      </c>
      <c r="M4" s="34"/>
      <c r="N4" s="6">
        <v>157</v>
      </c>
      <c r="O4" s="6">
        <v>1470887</v>
      </c>
      <c r="P4" s="6">
        <v>152</v>
      </c>
      <c r="Q4" s="6">
        <v>828648</v>
      </c>
      <c r="R4" s="6">
        <v>1</v>
      </c>
      <c r="S4" s="6">
        <v>9000</v>
      </c>
      <c r="T4" s="6">
        <v>0</v>
      </c>
      <c r="U4" s="6">
        <v>0</v>
      </c>
      <c r="V4" s="6">
        <v>1</v>
      </c>
      <c r="W4" s="6">
        <v>25000</v>
      </c>
    </row>
    <row r="5" spans="1:23" x14ac:dyDescent="0.25">
      <c r="A5" s="3" t="s">
        <v>5</v>
      </c>
      <c r="B5" s="6">
        <v>2016</v>
      </c>
      <c r="C5" s="6">
        <v>1207020</v>
      </c>
      <c r="D5" s="6">
        <v>827</v>
      </c>
      <c r="E5" s="6">
        <v>5228282</v>
      </c>
      <c r="F5" s="6">
        <v>1188</v>
      </c>
      <c r="G5" s="6">
        <v>4114984</v>
      </c>
      <c r="H5" s="6">
        <v>3</v>
      </c>
      <c r="I5" s="6">
        <v>33000</v>
      </c>
      <c r="J5" s="6">
        <v>1</v>
      </c>
      <c r="K5" s="6">
        <v>5000</v>
      </c>
      <c r="L5" s="33" t="s">
        <v>5</v>
      </c>
      <c r="M5" s="34"/>
      <c r="N5" s="7">
        <v>72</v>
      </c>
      <c r="O5" s="7">
        <v>612845</v>
      </c>
      <c r="P5" s="7">
        <v>78</v>
      </c>
      <c r="Q5" s="7">
        <v>443966</v>
      </c>
      <c r="R5" s="7">
        <v>0</v>
      </c>
      <c r="S5" s="7">
        <v>0</v>
      </c>
      <c r="T5" s="6">
        <v>0</v>
      </c>
      <c r="U5" s="6">
        <v>0</v>
      </c>
      <c r="V5" s="6">
        <v>1</v>
      </c>
      <c r="W5" s="6">
        <v>25000</v>
      </c>
    </row>
    <row r="6" spans="1:23" x14ac:dyDescent="0.25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33" t="s">
        <v>6</v>
      </c>
      <c r="M6" s="34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>
        <v>1214</v>
      </c>
      <c r="C7" s="6">
        <v>724820</v>
      </c>
      <c r="D7" s="6">
        <v>522</v>
      </c>
      <c r="E7" s="6">
        <v>3323800</v>
      </c>
      <c r="F7" s="6">
        <v>722</v>
      </c>
      <c r="G7" s="6">
        <v>2730720</v>
      </c>
      <c r="H7" s="6">
        <v>4</v>
      </c>
      <c r="I7" s="6">
        <v>43000</v>
      </c>
      <c r="J7" s="6">
        <v>0</v>
      </c>
      <c r="K7" s="6">
        <v>0</v>
      </c>
      <c r="L7" s="33" t="s">
        <v>7</v>
      </c>
      <c r="M7" s="34"/>
      <c r="N7" s="6">
        <v>51</v>
      </c>
      <c r="O7" s="6">
        <v>508399</v>
      </c>
      <c r="P7" s="6">
        <v>60</v>
      </c>
      <c r="Q7" s="6">
        <v>310659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5643</v>
      </c>
      <c r="C8" s="6">
        <v>3417700</v>
      </c>
      <c r="D8" s="6">
        <v>3122</v>
      </c>
      <c r="E8" s="6">
        <v>20097189</v>
      </c>
      <c r="F8" s="6">
        <v>3819</v>
      </c>
      <c r="G8" s="6">
        <v>13983049</v>
      </c>
      <c r="H8" s="6">
        <v>9</v>
      </c>
      <c r="I8" s="6">
        <v>99000</v>
      </c>
      <c r="J8" s="6">
        <v>3</v>
      </c>
      <c r="K8" s="6">
        <v>15000</v>
      </c>
      <c r="L8" s="33" t="s">
        <v>8</v>
      </c>
      <c r="M8" s="34"/>
      <c r="N8" s="6">
        <v>262</v>
      </c>
      <c r="O8" s="6">
        <v>2255618</v>
      </c>
      <c r="P8" s="6">
        <v>265</v>
      </c>
      <c r="Q8" s="6">
        <v>1397783</v>
      </c>
      <c r="R8" s="6">
        <v>1</v>
      </c>
      <c r="S8" s="6">
        <v>10000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4543</v>
      </c>
      <c r="C9" s="6">
        <v>2699610</v>
      </c>
      <c r="D9" s="6">
        <v>2036</v>
      </c>
      <c r="E9" s="6">
        <v>12630903</v>
      </c>
      <c r="F9" s="6">
        <v>3134</v>
      </c>
      <c r="G9" s="6">
        <v>14185985</v>
      </c>
      <c r="H9" s="6">
        <v>16</v>
      </c>
      <c r="I9" s="6">
        <v>187000</v>
      </c>
      <c r="J9" s="6">
        <v>1</v>
      </c>
      <c r="K9" s="6">
        <v>5000</v>
      </c>
      <c r="L9" s="33" t="s">
        <v>9</v>
      </c>
      <c r="M9" s="34"/>
      <c r="N9" s="6">
        <v>208</v>
      </c>
      <c r="O9" s="6">
        <v>1659756</v>
      </c>
      <c r="P9" s="6">
        <v>184</v>
      </c>
      <c r="Q9" s="6">
        <v>1045547</v>
      </c>
      <c r="R9" s="6">
        <v>2</v>
      </c>
      <c r="S9" s="6">
        <v>19000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2344</v>
      </c>
      <c r="C10" s="6">
        <v>1404700</v>
      </c>
      <c r="D10" s="6">
        <v>959</v>
      </c>
      <c r="E10" s="6">
        <v>5839131</v>
      </c>
      <c r="F10" s="6">
        <v>1799</v>
      </c>
      <c r="G10" s="6">
        <v>6950633</v>
      </c>
      <c r="H10" s="6">
        <v>6</v>
      </c>
      <c r="I10" s="6">
        <v>69000</v>
      </c>
      <c r="J10" s="6">
        <v>3</v>
      </c>
      <c r="K10" s="6">
        <v>15000</v>
      </c>
      <c r="L10" s="33" t="s">
        <v>10</v>
      </c>
      <c r="M10" s="34"/>
      <c r="N10" s="6">
        <v>93</v>
      </c>
      <c r="O10" s="6">
        <v>772442</v>
      </c>
      <c r="P10" s="6">
        <v>79</v>
      </c>
      <c r="Q10" s="6">
        <v>400071</v>
      </c>
      <c r="R10" s="6">
        <v>1</v>
      </c>
      <c r="S10" s="6">
        <v>8000</v>
      </c>
      <c r="T10" s="6">
        <v>0</v>
      </c>
      <c r="U10" s="6">
        <v>0</v>
      </c>
      <c r="V10" s="6">
        <v>1</v>
      </c>
      <c r="W10" s="6">
        <v>25000</v>
      </c>
    </row>
    <row r="11" spans="1:23" x14ac:dyDescent="0.25">
      <c r="A11" s="3" t="s">
        <v>11</v>
      </c>
      <c r="B11" s="6">
        <v>3025</v>
      </c>
      <c r="C11" s="6">
        <v>1804120</v>
      </c>
      <c r="D11" s="6">
        <v>1458</v>
      </c>
      <c r="E11" s="6">
        <v>9423211</v>
      </c>
      <c r="F11" s="6">
        <v>2126</v>
      </c>
      <c r="G11" s="6">
        <v>8103978</v>
      </c>
      <c r="H11" s="6">
        <v>8</v>
      </c>
      <c r="I11" s="6">
        <v>86000</v>
      </c>
      <c r="J11" s="6">
        <v>0</v>
      </c>
      <c r="K11" s="6">
        <v>0</v>
      </c>
      <c r="L11" s="33" t="s">
        <v>11</v>
      </c>
      <c r="M11" s="34"/>
      <c r="N11" s="6">
        <v>62</v>
      </c>
      <c r="O11" s="6">
        <v>553255</v>
      </c>
      <c r="P11" s="6">
        <v>70</v>
      </c>
      <c r="Q11" s="6">
        <v>376124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1367</v>
      </c>
      <c r="C12" s="6">
        <v>818750</v>
      </c>
      <c r="D12" s="6">
        <v>627</v>
      </c>
      <c r="E12" s="6">
        <v>4070365</v>
      </c>
      <c r="F12" s="6">
        <v>735</v>
      </c>
      <c r="G12" s="6">
        <v>2615783</v>
      </c>
      <c r="H12" s="6">
        <v>6</v>
      </c>
      <c r="I12" s="6">
        <v>63000</v>
      </c>
      <c r="J12" s="6">
        <v>0</v>
      </c>
      <c r="K12" s="6">
        <v>0</v>
      </c>
      <c r="L12" s="33" t="s">
        <v>12</v>
      </c>
      <c r="M12" s="34"/>
      <c r="N12" s="6">
        <v>16</v>
      </c>
      <c r="O12" s="6">
        <v>124642</v>
      </c>
      <c r="P12" s="6">
        <v>17</v>
      </c>
      <c r="Q12" s="6">
        <v>84451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13</v>
      </c>
      <c r="B13" s="6">
        <v>1106</v>
      </c>
      <c r="C13" s="6">
        <v>660160</v>
      </c>
      <c r="D13" s="6">
        <v>679</v>
      </c>
      <c r="E13" s="6">
        <v>4359135</v>
      </c>
      <c r="F13" s="6">
        <v>726</v>
      </c>
      <c r="G13" s="6">
        <v>2830804</v>
      </c>
      <c r="H13" s="6">
        <v>4</v>
      </c>
      <c r="I13" s="6">
        <v>56000</v>
      </c>
      <c r="J13" s="6">
        <v>0</v>
      </c>
      <c r="K13" s="6">
        <v>0</v>
      </c>
      <c r="L13" s="33" t="s">
        <v>13</v>
      </c>
      <c r="M13" s="34"/>
      <c r="N13" s="6">
        <v>51</v>
      </c>
      <c r="O13" s="6">
        <v>407145</v>
      </c>
      <c r="P13" s="6">
        <v>42</v>
      </c>
      <c r="Q13" s="6">
        <v>229277</v>
      </c>
      <c r="R13" s="6">
        <v>0</v>
      </c>
      <c r="S13" s="6">
        <v>0</v>
      </c>
      <c r="T13" s="6">
        <v>0</v>
      </c>
      <c r="U13" s="6">
        <v>0</v>
      </c>
      <c r="V13" s="6">
        <v>3</v>
      </c>
      <c r="W13" s="6">
        <v>75000</v>
      </c>
    </row>
    <row r="14" spans="1:23" x14ac:dyDescent="0.25">
      <c r="A14" s="3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3" t="s">
        <v>14</v>
      </c>
      <c r="M14" s="34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28</v>
      </c>
      <c r="B15" s="6">
        <v>909</v>
      </c>
      <c r="C15" s="6">
        <v>545600</v>
      </c>
      <c r="D15" s="6">
        <v>417</v>
      </c>
      <c r="E15" s="6">
        <v>2836369</v>
      </c>
      <c r="F15" s="6">
        <v>385</v>
      </c>
      <c r="G15" s="6">
        <v>1359950</v>
      </c>
      <c r="H15" s="6">
        <v>9</v>
      </c>
      <c r="I15" s="6">
        <v>105000</v>
      </c>
      <c r="J15" s="6">
        <v>0</v>
      </c>
      <c r="K15" s="6">
        <v>0</v>
      </c>
      <c r="L15" s="33" t="s">
        <v>28</v>
      </c>
      <c r="M15" s="34"/>
      <c r="N15" s="6">
        <v>35</v>
      </c>
      <c r="O15" s="6">
        <v>284810</v>
      </c>
      <c r="P15" s="6">
        <v>31</v>
      </c>
      <c r="Q15" s="6">
        <v>181816</v>
      </c>
      <c r="R15" s="6">
        <v>2</v>
      </c>
      <c r="S15" s="6">
        <v>28000</v>
      </c>
      <c r="T15" s="6">
        <v>0</v>
      </c>
      <c r="U15" s="6">
        <v>0</v>
      </c>
      <c r="V15" s="6">
        <v>1</v>
      </c>
      <c r="W15" s="6">
        <v>25000</v>
      </c>
    </row>
    <row r="16" spans="1:23" x14ac:dyDescent="0.25">
      <c r="A16" s="3" t="s">
        <v>15</v>
      </c>
      <c r="B16" s="6">
        <v>1962</v>
      </c>
      <c r="C16" s="6">
        <v>1170550</v>
      </c>
      <c r="D16" s="6">
        <v>1202</v>
      </c>
      <c r="E16" s="6">
        <v>7671212</v>
      </c>
      <c r="F16" s="6">
        <v>1037</v>
      </c>
      <c r="G16" s="6">
        <v>3943317</v>
      </c>
      <c r="H16" s="6">
        <v>7</v>
      </c>
      <c r="I16" s="6">
        <v>76000</v>
      </c>
      <c r="J16" s="6">
        <v>1</v>
      </c>
      <c r="K16" s="6">
        <v>5000</v>
      </c>
      <c r="L16" s="33" t="s">
        <v>15</v>
      </c>
      <c r="M16" s="34"/>
      <c r="N16" s="6">
        <v>114</v>
      </c>
      <c r="O16" s="6">
        <v>1037283</v>
      </c>
      <c r="P16" s="6">
        <v>112</v>
      </c>
      <c r="Q16" s="6">
        <v>615853</v>
      </c>
      <c r="R16" s="6">
        <v>4</v>
      </c>
      <c r="S16" s="6">
        <v>39000</v>
      </c>
      <c r="T16" s="6">
        <v>0</v>
      </c>
      <c r="U16" s="6">
        <v>0</v>
      </c>
      <c r="V16" s="6">
        <v>0</v>
      </c>
      <c r="W16" s="6">
        <v>0</v>
      </c>
    </row>
    <row r="17" spans="1:23" x14ac:dyDescent="0.25">
      <c r="A17" s="3" t="s">
        <v>16</v>
      </c>
      <c r="B17" s="6">
        <v>1161</v>
      </c>
      <c r="C17" s="6">
        <v>699320</v>
      </c>
      <c r="D17" s="6">
        <v>695</v>
      </c>
      <c r="E17" s="6">
        <v>4529843</v>
      </c>
      <c r="F17" s="6">
        <v>688</v>
      </c>
      <c r="G17" s="6">
        <v>3014433</v>
      </c>
      <c r="H17" s="6">
        <v>7</v>
      </c>
      <c r="I17" s="6">
        <v>79000</v>
      </c>
      <c r="J17" s="6">
        <v>6</v>
      </c>
      <c r="K17" s="6">
        <v>30000</v>
      </c>
      <c r="L17" s="33" t="s">
        <v>16</v>
      </c>
      <c r="M17" s="34"/>
      <c r="N17" s="6">
        <v>80</v>
      </c>
      <c r="O17" s="6">
        <v>692546</v>
      </c>
      <c r="P17" s="6">
        <v>75</v>
      </c>
      <c r="Q17" s="6">
        <v>402584</v>
      </c>
      <c r="R17" s="6">
        <v>1</v>
      </c>
      <c r="S17" s="6">
        <v>8000</v>
      </c>
      <c r="T17" s="6">
        <v>1</v>
      </c>
      <c r="U17" s="6">
        <v>100000</v>
      </c>
      <c r="V17" s="6">
        <v>1</v>
      </c>
      <c r="W17" s="6">
        <v>25000</v>
      </c>
    </row>
    <row r="18" spans="1:23" x14ac:dyDescent="0.25">
      <c r="A18" s="3" t="s">
        <v>17</v>
      </c>
      <c r="B18" s="6">
        <v>669</v>
      </c>
      <c r="C18" s="6">
        <v>400300</v>
      </c>
      <c r="D18" s="6">
        <v>407</v>
      </c>
      <c r="E18" s="6">
        <v>2743344</v>
      </c>
      <c r="F18" s="6">
        <v>205</v>
      </c>
      <c r="G18" s="6">
        <v>690908</v>
      </c>
      <c r="H18" s="6">
        <v>3</v>
      </c>
      <c r="I18" s="6">
        <v>39000</v>
      </c>
      <c r="J18" s="6">
        <v>0</v>
      </c>
      <c r="K18" s="6">
        <v>0</v>
      </c>
      <c r="L18" s="33" t="s">
        <v>17</v>
      </c>
      <c r="M18" s="34"/>
      <c r="N18" s="6">
        <v>35</v>
      </c>
      <c r="O18" s="6">
        <v>406881</v>
      </c>
      <c r="P18" s="6">
        <v>47</v>
      </c>
      <c r="Q18" s="6">
        <v>236300</v>
      </c>
      <c r="R18" s="6">
        <v>0</v>
      </c>
      <c r="S18" s="6">
        <v>0</v>
      </c>
      <c r="T18" s="6">
        <v>0</v>
      </c>
      <c r="U18" s="6">
        <v>0</v>
      </c>
      <c r="V18" s="6">
        <v>1</v>
      </c>
      <c r="W18" s="6">
        <v>25000</v>
      </c>
    </row>
    <row r="19" spans="1:23" x14ac:dyDescent="0.25">
      <c r="A19" s="3" t="s">
        <v>44</v>
      </c>
      <c r="B19" s="6">
        <v>1317</v>
      </c>
      <c r="C19" s="6">
        <v>789950</v>
      </c>
      <c r="D19" s="6">
        <v>1119</v>
      </c>
      <c r="E19" s="6">
        <v>7593909</v>
      </c>
      <c r="F19" s="6">
        <v>621</v>
      </c>
      <c r="G19" s="6">
        <v>2140395</v>
      </c>
      <c r="H19" s="6">
        <v>7</v>
      </c>
      <c r="I19" s="6">
        <v>85000</v>
      </c>
      <c r="J19" s="6">
        <v>2</v>
      </c>
      <c r="K19" s="6">
        <v>10000</v>
      </c>
      <c r="L19" s="33" t="s">
        <v>44</v>
      </c>
      <c r="M19" s="34"/>
      <c r="N19" s="6">
        <v>61</v>
      </c>
      <c r="O19" s="6">
        <v>718334</v>
      </c>
      <c r="P19" s="6">
        <v>86</v>
      </c>
      <c r="Q19" s="6">
        <v>456510</v>
      </c>
      <c r="R19" s="6">
        <v>1</v>
      </c>
      <c r="S19" s="6">
        <v>19000</v>
      </c>
      <c r="T19" s="6">
        <v>0</v>
      </c>
      <c r="U19" s="6">
        <v>0</v>
      </c>
      <c r="V19" s="6">
        <v>0</v>
      </c>
      <c r="W19" s="6">
        <v>0</v>
      </c>
    </row>
    <row r="20" spans="1:23" x14ac:dyDescent="0.25">
      <c r="A20" s="3" t="s">
        <v>18</v>
      </c>
      <c r="B20" s="6">
        <v>665</v>
      </c>
      <c r="C20" s="6">
        <v>400860</v>
      </c>
      <c r="D20" s="6">
        <v>531</v>
      </c>
      <c r="E20" s="6">
        <v>3565124</v>
      </c>
      <c r="F20" s="6">
        <v>316</v>
      </c>
      <c r="G20" s="6">
        <v>1088757</v>
      </c>
      <c r="H20" s="6">
        <v>4</v>
      </c>
      <c r="I20" s="6">
        <v>43000</v>
      </c>
      <c r="J20" s="6">
        <v>1</v>
      </c>
      <c r="K20" s="6">
        <v>5000</v>
      </c>
      <c r="L20" s="33" t="s">
        <v>18</v>
      </c>
      <c r="M20" s="34"/>
      <c r="N20" s="7">
        <v>37</v>
      </c>
      <c r="O20" s="7">
        <v>339957</v>
      </c>
      <c r="P20" s="7">
        <v>39</v>
      </c>
      <c r="Q20" s="7">
        <v>210182</v>
      </c>
      <c r="R20" s="7">
        <v>1</v>
      </c>
      <c r="S20" s="7">
        <v>10000</v>
      </c>
      <c r="T20" s="6">
        <v>0</v>
      </c>
      <c r="U20" s="6">
        <v>0</v>
      </c>
      <c r="V20" s="6">
        <v>0</v>
      </c>
      <c r="W20" s="6">
        <v>0</v>
      </c>
    </row>
    <row r="21" spans="1:23" x14ac:dyDescent="0.25">
      <c r="A21" s="3" t="s">
        <v>19</v>
      </c>
      <c r="B21" s="6">
        <v>459</v>
      </c>
      <c r="C21" s="6">
        <v>276940</v>
      </c>
      <c r="D21" s="6">
        <v>272</v>
      </c>
      <c r="E21" s="6">
        <v>1698677</v>
      </c>
      <c r="F21" s="6">
        <v>210</v>
      </c>
      <c r="G21" s="6">
        <v>694910</v>
      </c>
      <c r="H21" s="6">
        <v>0</v>
      </c>
      <c r="I21" s="6">
        <v>0</v>
      </c>
      <c r="J21" s="6">
        <v>0</v>
      </c>
      <c r="K21" s="6">
        <v>0</v>
      </c>
      <c r="L21" s="33" t="s">
        <v>19</v>
      </c>
      <c r="M21" s="34"/>
      <c r="N21" s="6">
        <v>18</v>
      </c>
      <c r="O21" s="6">
        <v>190373</v>
      </c>
      <c r="P21" s="6">
        <v>26</v>
      </c>
      <c r="Q21" s="6">
        <v>155400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3" x14ac:dyDescent="0.25">
      <c r="A22" s="3" t="s">
        <v>29</v>
      </c>
      <c r="B22" s="6">
        <v>839</v>
      </c>
      <c r="C22" s="6">
        <v>507500</v>
      </c>
      <c r="D22" s="6">
        <v>765</v>
      </c>
      <c r="E22" s="6">
        <v>5195301</v>
      </c>
      <c r="F22" s="6">
        <v>392</v>
      </c>
      <c r="G22" s="6">
        <v>1406229</v>
      </c>
      <c r="H22" s="6">
        <v>9</v>
      </c>
      <c r="I22" s="6">
        <v>108000</v>
      </c>
      <c r="J22" s="6">
        <v>1</v>
      </c>
      <c r="K22" s="6">
        <v>5000</v>
      </c>
      <c r="L22" s="33" t="s">
        <v>29</v>
      </c>
      <c r="M22" s="34"/>
      <c r="N22" s="6">
        <v>43</v>
      </c>
      <c r="O22" s="6">
        <v>450029</v>
      </c>
      <c r="P22" s="6">
        <v>54</v>
      </c>
      <c r="Q22" s="6">
        <v>290065</v>
      </c>
      <c r="R22" s="6">
        <v>2</v>
      </c>
      <c r="S22" s="6">
        <v>17000</v>
      </c>
      <c r="T22" s="6">
        <v>0</v>
      </c>
      <c r="U22" s="6">
        <v>0</v>
      </c>
      <c r="V22" s="6">
        <v>0</v>
      </c>
      <c r="W22" s="6">
        <v>0</v>
      </c>
    </row>
    <row r="23" spans="1:23" x14ac:dyDescent="0.25">
      <c r="A23" s="3" t="s">
        <v>20</v>
      </c>
      <c r="B23" s="6">
        <v>765</v>
      </c>
      <c r="C23" s="6">
        <v>454550</v>
      </c>
      <c r="D23" s="6">
        <v>440</v>
      </c>
      <c r="E23" s="6">
        <v>2854224</v>
      </c>
      <c r="F23" s="6">
        <v>358</v>
      </c>
      <c r="G23" s="6">
        <v>1220315</v>
      </c>
      <c r="H23" s="6">
        <v>1</v>
      </c>
      <c r="I23" s="6">
        <v>13000</v>
      </c>
      <c r="J23" s="6">
        <v>0</v>
      </c>
      <c r="K23" s="6">
        <v>0</v>
      </c>
      <c r="L23" s="33" t="s">
        <v>20</v>
      </c>
      <c r="M23" s="34"/>
      <c r="N23" s="6">
        <v>40</v>
      </c>
      <c r="O23" s="6">
        <v>287770</v>
      </c>
      <c r="P23" s="6">
        <v>39</v>
      </c>
      <c r="Q23" s="6">
        <v>199049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3" x14ac:dyDescent="0.25">
      <c r="A24" s="3" t="s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33" t="s">
        <v>21</v>
      </c>
      <c r="M24" s="34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s="8" customFormat="1" x14ac:dyDescent="0.25">
      <c r="A25" s="1" t="s">
        <v>22</v>
      </c>
      <c r="B25" s="9">
        <f>SUM(B3:B24)</f>
        <v>39813</v>
      </c>
      <c r="C25" s="9">
        <f t="shared" ref="C25:K25" si="0">SUM(C3:C24)</f>
        <v>23833665.689999998</v>
      </c>
      <c r="D25" s="9">
        <f t="shared" si="0"/>
        <v>21291</v>
      </c>
      <c r="E25" s="9">
        <f t="shared" si="0"/>
        <v>137250637.24000001</v>
      </c>
      <c r="F25" s="9">
        <f t="shared" si="0"/>
        <v>25178</v>
      </c>
      <c r="G25" s="9">
        <f t="shared" si="0"/>
        <v>96998547.900000006</v>
      </c>
      <c r="H25" s="9">
        <f t="shared" si="0"/>
        <v>135</v>
      </c>
      <c r="I25" s="9">
        <f t="shared" si="0"/>
        <v>1567000</v>
      </c>
      <c r="J25" s="9">
        <f t="shared" si="0"/>
        <v>22</v>
      </c>
      <c r="K25" s="9">
        <f t="shared" si="0"/>
        <v>110000</v>
      </c>
      <c r="L25" s="38" t="s">
        <v>22</v>
      </c>
      <c r="M25" s="39"/>
      <c r="N25" s="9">
        <f>SUM(N3:N24)</f>
        <v>1700</v>
      </c>
      <c r="O25" s="9">
        <f t="shared" ref="O25:W25" si="1">SUM(O3:O24)</f>
        <v>15015062</v>
      </c>
      <c r="P25" s="9">
        <f t="shared" si="1"/>
        <v>1712</v>
      </c>
      <c r="Q25" s="9">
        <f t="shared" si="1"/>
        <v>9252080.6799999997</v>
      </c>
      <c r="R25" s="9">
        <f t="shared" si="1"/>
        <v>16</v>
      </c>
      <c r="S25" s="9">
        <f t="shared" si="1"/>
        <v>167000</v>
      </c>
      <c r="T25" s="9">
        <f t="shared" si="1"/>
        <v>3</v>
      </c>
      <c r="U25" s="9">
        <f t="shared" si="1"/>
        <v>106500</v>
      </c>
      <c r="V25" s="9">
        <f t="shared" si="1"/>
        <v>11</v>
      </c>
      <c r="W25" s="9">
        <f t="shared" si="1"/>
        <v>275000</v>
      </c>
    </row>
    <row r="27" spans="1:23" x14ac:dyDescent="0.25">
      <c r="A27" s="14">
        <f>B25+D25+F25+H25+J25+N25+P25+R25+T25+V25+B59+D59+F59+H59+J59+L59+N59+P59+T59+V59+X59+Z59+AB59+AD59</f>
        <v>165397</v>
      </c>
    </row>
    <row r="28" spans="1:23" x14ac:dyDescent="0.25">
      <c r="A28" s="14">
        <f>C25+E25+G25+I25+K25+O25+Q25+S25+U25+W25+C59+E59+G59+I59+K59+M59+O59+Q59+U59+W59+Y59+AA59+AC59+AE59</f>
        <v>567373264.34000003</v>
      </c>
    </row>
    <row r="33" spans="1:31" ht="30" customHeight="1" x14ac:dyDescent="0.25">
      <c r="A33" s="5" t="s">
        <v>67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67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36" t="s">
        <v>56</v>
      </c>
      <c r="AA33" s="37"/>
      <c r="AB33" s="36" t="s">
        <v>55</v>
      </c>
      <c r="AC33" s="37"/>
      <c r="AD33" s="36" t="s">
        <v>57</v>
      </c>
      <c r="AE33" s="37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v>2857</v>
      </c>
      <c r="C35" s="7">
        <v>11654710.75</v>
      </c>
      <c r="D35" s="7">
        <v>1534</v>
      </c>
      <c r="E35" s="7">
        <v>5841007.0800000001</v>
      </c>
      <c r="F35" s="7">
        <v>9</v>
      </c>
      <c r="G35" s="7">
        <v>16829</v>
      </c>
      <c r="H35" s="7">
        <v>8</v>
      </c>
      <c r="I35" s="7">
        <v>20641</v>
      </c>
      <c r="J35" s="7">
        <v>17</v>
      </c>
      <c r="K35" s="7">
        <v>17000</v>
      </c>
      <c r="L35" s="7">
        <v>2</v>
      </c>
      <c r="M35" s="7">
        <v>4340</v>
      </c>
      <c r="N35" s="7">
        <v>5</v>
      </c>
      <c r="O35" s="7">
        <v>5896</v>
      </c>
      <c r="P35" s="7">
        <v>0</v>
      </c>
      <c r="Q35" s="7">
        <v>0</v>
      </c>
      <c r="R35" s="33" t="s">
        <v>38</v>
      </c>
      <c r="S35" s="34"/>
      <c r="T35" s="7">
        <v>3016</v>
      </c>
      <c r="U35" s="7">
        <v>17719820</v>
      </c>
      <c r="V35" s="7">
        <v>1983</v>
      </c>
      <c r="W35" s="7">
        <v>892800</v>
      </c>
      <c r="X35" s="7">
        <v>5</v>
      </c>
      <c r="Y35" s="7">
        <v>1024613</v>
      </c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>
        <v>1690</v>
      </c>
      <c r="C36" s="7">
        <v>6130868</v>
      </c>
      <c r="D36" s="7">
        <v>703</v>
      </c>
      <c r="E36" s="7">
        <v>1724235</v>
      </c>
      <c r="F36" s="7">
        <v>15</v>
      </c>
      <c r="G36" s="7">
        <v>47539</v>
      </c>
      <c r="H36" s="7">
        <v>5</v>
      </c>
      <c r="I36" s="7">
        <v>5640</v>
      </c>
      <c r="J36" s="7">
        <v>6</v>
      </c>
      <c r="K36" s="7">
        <v>4500</v>
      </c>
      <c r="L36" s="7">
        <v>0</v>
      </c>
      <c r="M36" s="7">
        <v>0</v>
      </c>
      <c r="N36" s="7">
        <v>125</v>
      </c>
      <c r="O36" s="7">
        <v>96072</v>
      </c>
      <c r="P36" s="7">
        <v>0</v>
      </c>
      <c r="Q36" s="7">
        <v>0</v>
      </c>
      <c r="R36" s="33" t="s">
        <v>39</v>
      </c>
      <c r="S36" s="34"/>
      <c r="T36" s="7">
        <v>3554</v>
      </c>
      <c r="U36" s="7">
        <v>21842240</v>
      </c>
      <c r="V36" s="7">
        <v>2978</v>
      </c>
      <c r="W36" s="7">
        <v>1262000</v>
      </c>
      <c r="X36" s="7">
        <v>6</v>
      </c>
      <c r="Y36" s="7">
        <v>1034230</v>
      </c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>
        <v>820</v>
      </c>
      <c r="C38" s="7">
        <v>3216600</v>
      </c>
      <c r="D38" s="7">
        <v>355</v>
      </c>
      <c r="E38" s="7">
        <v>1034513</v>
      </c>
      <c r="F38" s="7">
        <v>1</v>
      </c>
      <c r="G38" s="7">
        <v>14199</v>
      </c>
      <c r="H38" s="7">
        <v>7</v>
      </c>
      <c r="I38" s="7">
        <v>19195</v>
      </c>
      <c r="J38" s="7">
        <v>1</v>
      </c>
      <c r="K38" s="7">
        <v>1000</v>
      </c>
      <c r="L38" s="7">
        <v>4</v>
      </c>
      <c r="M38" s="7">
        <v>4900</v>
      </c>
      <c r="N38" s="7">
        <v>6</v>
      </c>
      <c r="O38" s="7">
        <v>8999</v>
      </c>
      <c r="P38" s="7">
        <v>0</v>
      </c>
      <c r="Q38" s="7">
        <v>0</v>
      </c>
      <c r="R38" s="33" t="s">
        <v>5</v>
      </c>
      <c r="S38" s="34"/>
      <c r="T38" s="7">
        <v>1809</v>
      </c>
      <c r="U38" s="7">
        <v>11578620</v>
      </c>
      <c r="V38" s="7">
        <v>1122</v>
      </c>
      <c r="W38" s="7">
        <v>474800</v>
      </c>
      <c r="X38" s="7">
        <v>3</v>
      </c>
      <c r="Y38" s="7">
        <v>430000</v>
      </c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>
        <v>447</v>
      </c>
      <c r="C40" s="7">
        <v>1626355</v>
      </c>
      <c r="D40" s="7">
        <v>174</v>
      </c>
      <c r="E40" s="7">
        <v>490140</v>
      </c>
      <c r="F40" s="7">
        <v>2</v>
      </c>
      <c r="G40" s="7">
        <v>3496</v>
      </c>
      <c r="H40" s="7">
        <v>8</v>
      </c>
      <c r="I40" s="7">
        <v>24973</v>
      </c>
      <c r="J40" s="7">
        <v>1</v>
      </c>
      <c r="K40" s="7">
        <v>1000</v>
      </c>
      <c r="L40" s="7">
        <v>0</v>
      </c>
      <c r="M40" s="7">
        <v>0</v>
      </c>
      <c r="N40" s="7">
        <v>24</v>
      </c>
      <c r="O40" s="7">
        <v>33046</v>
      </c>
      <c r="P40" s="7">
        <v>1</v>
      </c>
      <c r="Q40" s="7">
        <v>8000</v>
      </c>
      <c r="R40" s="33" t="s">
        <v>7</v>
      </c>
      <c r="S40" s="34"/>
      <c r="T40" s="7">
        <v>598</v>
      </c>
      <c r="U40" s="7">
        <v>3469060</v>
      </c>
      <c r="V40" s="7">
        <v>401</v>
      </c>
      <c r="W40" s="7">
        <v>164000</v>
      </c>
      <c r="X40" s="7">
        <v>1</v>
      </c>
      <c r="Y40" s="7">
        <v>200000</v>
      </c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>
        <v>2446</v>
      </c>
      <c r="C41" s="7">
        <v>8903894</v>
      </c>
      <c r="D41" s="7">
        <v>855</v>
      </c>
      <c r="E41" s="7">
        <v>2435776</v>
      </c>
      <c r="F41" s="7">
        <v>1</v>
      </c>
      <c r="G41" s="7">
        <v>3998</v>
      </c>
      <c r="H41" s="7">
        <v>11</v>
      </c>
      <c r="I41" s="7">
        <v>9396</v>
      </c>
      <c r="J41" s="7">
        <v>27</v>
      </c>
      <c r="K41" s="7">
        <v>11400</v>
      </c>
      <c r="L41" s="7">
        <v>0</v>
      </c>
      <c r="M41" s="7">
        <v>0</v>
      </c>
      <c r="N41" s="7">
        <v>2</v>
      </c>
      <c r="O41" s="7">
        <v>1600</v>
      </c>
      <c r="P41" s="7">
        <v>0</v>
      </c>
      <c r="Q41" s="7">
        <v>0</v>
      </c>
      <c r="R41" s="33" t="s">
        <v>8</v>
      </c>
      <c r="S41" s="34"/>
      <c r="T41" s="7">
        <v>4540</v>
      </c>
      <c r="U41" s="7">
        <v>26551300</v>
      </c>
      <c r="V41" s="7">
        <v>3864</v>
      </c>
      <c r="W41" s="7">
        <v>1710400</v>
      </c>
      <c r="X41" s="7">
        <v>5</v>
      </c>
      <c r="Y41" s="7">
        <v>1102712</v>
      </c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>
        <v>2739</v>
      </c>
      <c r="C44" s="7">
        <v>10788085</v>
      </c>
      <c r="D44" s="7">
        <v>1337</v>
      </c>
      <c r="E44" s="7">
        <v>4187581</v>
      </c>
      <c r="F44" s="7">
        <v>5</v>
      </c>
      <c r="G44" s="7">
        <v>12000</v>
      </c>
      <c r="H44" s="7">
        <v>17</v>
      </c>
      <c r="I44" s="7">
        <v>22901</v>
      </c>
      <c r="J44" s="7">
        <v>11</v>
      </c>
      <c r="K44" s="7">
        <v>8900</v>
      </c>
      <c r="L44" s="7">
        <v>0</v>
      </c>
      <c r="M44" s="7">
        <v>0</v>
      </c>
      <c r="N44" s="7">
        <v>7</v>
      </c>
      <c r="O44" s="7">
        <v>8000</v>
      </c>
      <c r="P44" s="7">
        <v>0</v>
      </c>
      <c r="Q44" s="7">
        <v>0</v>
      </c>
      <c r="R44" s="33" t="s">
        <v>9</v>
      </c>
      <c r="S44" s="34"/>
      <c r="T44" s="7">
        <v>2428</v>
      </c>
      <c r="U44" s="7">
        <v>13443720</v>
      </c>
      <c r="V44" s="7">
        <v>1381</v>
      </c>
      <c r="W44" s="7">
        <v>596400</v>
      </c>
      <c r="X44" s="7">
        <v>2</v>
      </c>
      <c r="Y44" s="7">
        <v>14501</v>
      </c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>
        <v>1340</v>
      </c>
      <c r="C45" s="7">
        <v>4879626</v>
      </c>
      <c r="D45" s="7">
        <v>698</v>
      </c>
      <c r="E45" s="7">
        <v>1759871</v>
      </c>
      <c r="F45" s="7">
        <v>2</v>
      </c>
      <c r="G45" s="7">
        <v>3500</v>
      </c>
      <c r="H45" s="7">
        <v>7</v>
      </c>
      <c r="I45" s="7">
        <v>10888</v>
      </c>
      <c r="J45" s="7">
        <v>8</v>
      </c>
      <c r="K45" s="7">
        <v>4000</v>
      </c>
      <c r="L45" s="7">
        <v>0</v>
      </c>
      <c r="M45" s="7">
        <v>0</v>
      </c>
      <c r="N45" s="7">
        <v>212</v>
      </c>
      <c r="O45" s="7">
        <v>142997</v>
      </c>
      <c r="P45" s="7">
        <v>2</v>
      </c>
      <c r="Q45" s="7">
        <v>51150</v>
      </c>
      <c r="R45" s="33" t="s">
        <v>10</v>
      </c>
      <c r="S45" s="34"/>
      <c r="T45" s="7">
        <v>1347</v>
      </c>
      <c r="U45" s="7">
        <v>7712000</v>
      </c>
      <c r="V45" s="7">
        <v>620</v>
      </c>
      <c r="W45" s="7">
        <v>272000</v>
      </c>
      <c r="X45" s="7">
        <v>1</v>
      </c>
      <c r="Y45" s="7">
        <v>150000</v>
      </c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>
        <v>1417</v>
      </c>
      <c r="C46" s="7">
        <v>5362701</v>
      </c>
      <c r="D46" s="7">
        <v>759</v>
      </c>
      <c r="E46" s="7">
        <v>2568104</v>
      </c>
      <c r="F46" s="7">
        <v>2</v>
      </c>
      <c r="G46" s="7">
        <v>3700</v>
      </c>
      <c r="H46" s="7">
        <v>5</v>
      </c>
      <c r="I46" s="7">
        <v>16184</v>
      </c>
      <c r="J46" s="7">
        <v>14</v>
      </c>
      <c r="K46" s="7">
        <v>7000</v>
      </c>
      <c r="L46" s="7">
        <v>2</v>
      </c>
      <c r="M46" s="7">
        <v>3880</v>
      </c>
      <c r="N46" s="7">
        <v>12</v>
      </c>
      <c r="O46" s="7">
        <v>10500</v>
      </c>
      <c r="P46" s="7">
        <v>0</v>
      </c>
      <c r="Q46" s="7">
        <v>0</v>
      </c>
      <c r="R46" s="33" t="s">
        <v>11</v>
      </c>
      <c r="S46" s="34"/>
      <c r="T46" s="7">
        <v>2493</v>
      </c>
      <c r="U46" s="7">
        <v>14977400</v>
      </c>
      <c r="V46" s="7">
        <v>1578</v>
      </c>
      <c r="W46" s="7">
        <v>685200</v>
      </c>
      <c r="X46" s="7">
        <v>6</v>
      </c>
      <c r="Y46" s="7">
        <v>710291</v>
      </c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>
        <v>486</v>
      </c>
      <c r="C47" s="7">
        <v>1695161</v>
      </c>
      <c r="D47" s="7">
        <v>216</v>
      </c>
      <c r="E47" s="7">
        <v>489883</v>
      </c>
      <c r="F47" s="7">
        <v>0</v>
      </c>
      <c r="G47" s="7">
        <v>0</v>
      </c>
      <c r="H47" s="7">
        <v>8</v>
      </c>
      <c r="I47" s="7">
        <v>16440</v>
      </c>
      <c r="J47" s="7">
        <v>1</v>
      </c>
      <c r="K47" s="7">
        <v>1000</v>
      </c>
      <c r="L47" s="7">
        <v>0</v>
      </c>
      <c r="M47" s="7">
        <v>0</v>
      </c>
      <c r="N47" s="7">
        <v>23</v>
      </c>
      <c r="O47" s="7">
        <v>31500</v>
      </c>
      <c r="P47" s="7">
        <v>1</v>
      </c>
      <c r="Q47" s="7">
        <v>5241</v>
      </c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>
        <v>597</v>
      </c>
      <c r="C48" s="7">
        <v>2350950</v>
      </c>
      <c r="D48" s="7">
        <v>276</v>
      </c>
      <c r="E48" s="7">
        <v>802534</v>
      </c>
      <c r="F48" s="7">
        <v>0</v>
      </c>
      <c r="G48" s="7">
        <v>0</v>
      </c>
      <c r="H48" s="7">
        <v>1</v>
      </c>
      <c r="I48" s="7">
        <v>206</v>
      </c>
      <c r="J48" s="7">
        <v>0</v>
      </c>
      <c r="K48" s="7">
        <v>0</v>
      </c>
      <c r="L48" s="7">
        <v>0</v>
      </c>
      <c r="M48" s="7">
        <v>0</v>
      </c>
      <c r="N48" s="7">
        <v>2</v>
      </c>
      <c r="O48" s="7">
        <v>3000</v>
      </c>
      <c r="P48" s="7">
        <v>0</v>
      </c>
      <c r="Q48" s="7">
        <v>0</v>
      </c>
      <c r="R48" s="33" t="s">
        <v>13</v>
      </c>
      <c r="S48" s="34"/>
      <c r="T48" s="7">
        <v>1469</v>
      </c>
      <c r="U48" s="7">
        <v>8927140</v>
      </c>
      <c r="V48" s="7">
        <v>726</v>
      </c>
      <c r="W48" s="7">
        <v>317600</v>
      </c>
      <c r="X48" s="7">
        <v>2</v>
      </c>
      <c r="Y48" s="7">
        <v>128043</v>
      </c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>
        <v>305</v>
      </c>
      <c r="C49" s="7">
        <v>1184978</v>
      </c>
      <c r="D49" s="7">
        <v>198</v>
      </c>
      <c r="E49" s="7">
        <v>656289</v>
      </c>
      <c r="F49" s="7">
        <v>1</v>
      </c>
      <c r="G49" s="7">
        <v>3500</v>
      </c>
      <c r="H49" s="7">
        <v>1</v>
      </c>
      <c r="I49" s="7">
        <v>300</v>
      </c>
      <c r="J49" s="7">
        <v>2</v>
      </c>
      <c r="K49" s="7">
        <v>500</v>
      </c>
      <c r="L49" s="7">
        <v>0</v>
      </c>
      <c r="M49" s="7">
        <v>0</v>
      </c>
      <c r="N49" s="7">
        <v>2</v>
      </c>
      <c r="O49" s="7">
        <v>7600</v>
      </c>
      <c r="P49" s="7">
        <v>0</v>
      </c>
      <c r="Q49" s="7">
        <v>0</v>
      </c>
      <c r="R49" s="33" t="s">
        <v>28</v>
      </c>
      <c r="S49" s="34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>
        <v>715</v>
      </c>
      <c r="C50" s="7">
        <v>2633854</v>
      </c>
      <c r="D50" s="7">
        <v>355</v>
      </c>
      <c r="E50" s="7">
        <v>1104831</v>
      </c>
      <c r="F50" s="7">
        <v>0</v>
      </c>
      <c r="G50" s="7">
        <v>0</v>
      </c>
      <c r="H50" s="7">
        <v>11</v>
      </c>
      <c r="I50" s="7">
        <v>24540</v>
      </c>
      <c r="J50" s="7">
        <v>2</v>
      </c>
      <c r="K50" s="7">
        <v>2000</v>
      </c>
      <c r="L50" s="7">
        <v>0</v>
      </c>
      <c r="M50" s="7">
        <v>0</v>
      </c>
      <c r="N50" s="7">
        <v>11</v>
      </c>
      <c r="O50" s="7">
        <v>18939</v>
      </c>
      <c r="P50" s="7">
        <v>1</v>
      </c>
      <c r="Q50" s="7">
        <v>20000</v>
      </c>
      <c r="R50" s="33" t="s">
        <v>15</v>
      </c>
      <c r="S50" s="34"/>
      <c r="T50" s="7">
        <v>1651</v>
      </c>
      <c r="U50" s="7">
        <v>9907980</v>
      </c>
      <c r="V50" s="7">
        <v>688</v>
      </c>
      <c r="W50" s="7">
        <v>298800</v>
      </c>
      <c r="X50" s="7">
        <v>0</v>
      </c>
      <c r="Y50" s="7">
        <v>0</v>
      </c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>
        <v>566</v>
      </c>
      <c r="C52" s="7">
        <v>2495099</v>
      </c>
      <c r="D52" s="7">
        <v>284</v>
      </c>
      <c r="E52" s="7">
        <v>1065941</v>
      </c>
      <c r="F52" s="7">
        <v>7</v>
      </c>
      <c r="G52" s="7">
        <v>21500</v>
      </c>
      <c r="H52" s="7">
        <v>10</v>
      </c>
      <c r="I52" s="7">
        <v>12580</v>
      </c>
      <c r="J52" s="7">
        <v>0</v>
      </c>
      <c r="K52" s="7">
        <v>0</v>
      </c>
      <c r="L52" s="7">
        <v>0</v>
      </c>
      <c r="M52" s="7">
        <v>0</v>
      </c>
      <c r="N52" s="7">
        <v>8</v>
      </c>
      <c r="O52" s="7">
        <v>10000</v>
      </c>
      <c r="P52" s="7">
        <v>0</v>
      </c>
      <c r="Q52" s="7">
        <v>0</v>
      </c>
      <c r="R52" s="33" t="s">
        <v>16</v>
      </c>
      <c r="S52" s="34"/>
      <c r="T52" s="7">
        <v>1138</v>
      </c>
      <c r="U52" s="7">
        <v>7091640</v>
      </c>
      <c r="V52" s="7">
        <v>466</v>
      </c>
      <c r="W52" s="7">
        <v>198400</v>
      </c>
      <c r="X52" s="7">
        <v>1</v>
      </c>
      <c r="Y52" s="7">
        <v>23288</v>
      </c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>
        <v>265</v>
      </c>
      <c r="C53" s="7">
        <v>1052986</v>
      </c>
      <c r="D53" s="7">
        <v>88</v>
      </c>
      <c r="E53" s="7">
        <v>266172</v>
      </c>
      <c r="F53" s="7">
        <v>0</v>
      </c>
      <c r="G53" s="7">
        <v>0</v>
      </c>
      <c r="H53" s="7">
        <v>2</v>
      </c>
      <c r="I53" s="7">
        <v>2640</v>
      </c>
      <c r="J53" s="7">
        <v>0</v>
      </c>
      <c r="K53" s="7">
        <v>0</v>
      </c>
      <c r="L53" s="7">
        <v>0</v>
      </c>
      <c r="M53" s="7">
        <v>0</v>
      </c>
      <c r="N53" s="7">
        <v>3</v>
      </c>
      <c r="O53" s="7">
        <v>12000</v>
      </c>
      <c r="P53" s="7">
        <v>0</v>
      </c>
      <c r="Q53" s="7">
        <v>0</v>
      </c>
      <c r="R53" s="33" t="s">
        <v>17</v>
      </c>
      <c r="S53" s="34"/>
      <c r="T53" s="7">
        <v>668</v>
      </c>
      <c r="U53" s="7">
        <v>3893040</v>
      </c>
      <c r="V53" s="7">
        <v>291</v>
      </c>
      <c r="W53" s="7">
        <v>123600</v>
      </c>
      <c r="X53" s="7">
        <v>0</v>
      </c>
      <c r="Y53" s="7">
        <v>0</v>
      </c>
      <c r="Z53" s="7"/>
      <c r="AA53" s="7"/>
      <c r="AB53" s="7"/>
      <c r="AC53" s="7"/>
      <c r="AD53" s="7"/>
      <c r="AE53" s="7"/>
    </row>
    <row r="54" spans="1:31" x14ac:dyDescent="0.25">
      <c r="A54" s="3" t="s">
        <v>44</v>
      </c>
      <c r="B54" s="7">
        <v>313</v>
      </c>
      <c r="C54" s="7">
        <v>1126244</v>
      </c>
      <c r="D54" s="7">
        <v>172</v>
      </c>
      <c r="E54" s="7">
        <v>727004</v>
      </c>
      <c r="F54" s="7">
        <v>2</v>
      </c>
      <c r="G54" s="7">
        <v>6576</v>
      </c>
      <c r="H54" s="7">
        <v>1</v>
      </c>
      <c r="I54" s="7">
        <v>2530</v>
      </c>
      <c r="J54" s="7">
        <v>2</v>
      </c>
      <c r="K54" s="7">
        <v>1700</v>
      </c>
      <c r="L54" s="7">
        <v>1</v>
      </c>
      <c r="M54" s="7">
        <v>2200</v>
      </c>
      <c r="N54" s="7">
        <v>2</v>
      </c>
      <c r="O54" s="7">
        <v>1000</v>
      </c>
      <c r="P54" s="7">
        <v>0</v>
      </c>
      <c r="Q54" s="7">
        <v>0</v>
      </c>
      <c r="R54" s="33" t="s">
        <v>44</v>
      </c>
      <c r="S54" s="34"/>
      <c r="T54" s="7">
        <v>2327</v>
      </c>
      <c r="U54" s="7">
        <v>14127000</v>
      </c>
      <c r="V54" s="7">
        <v>1769</v>
      </c>
      <c r="W54" s="7">
        <v>769600</v>
      </c>
      <c r="X54" s="7">
        <v>6</v>
      </c>
      <c r="Y54" s="7">
        <v>872786</v>
      </c>
      <c r="Z54" s="7"/>
      <c r="AA54" s="7"/>
      <c r="AB54" s="7"/>
      <c r="AC54" s="7"/>
      <c r="AD54" s="7"/>
      <c r="AE54" s="7"/>
    </row>
    <row r="55" spans="1:31" x14ac:dyDescent="0.25">
      <c r="A55" s="3" t="s">
        <v>18</v>
      </c>
      <c r="B55" s="7">
        <v>252</v>
      </c>
      <c r="C55" s="7">
        <v>869489</v>
      </c>
      <c r="D55" s="7">
        <v>118</v>
      </c>
      <c r="E55" s="7">
        <v>403495</v>
      </c>
      <c r="F55" s="7">
        <v>1</v>
      </c>
      <c r="G55" s="7">
        <v>2000</v>
      </c>
      <c r="H55" s="7">
        <v>13</v>
      </c>
      <c r="I55" s="7">
        <v>20790</v>
      </c>
      <c r="J55" s="7">
        <v>1</v>
      </c>
      <c r="K55" s="7">
        <v>1000</v>
      </c>
      <c r="L55" s="7">
        <v>1</v>
      </c>
      <c r="M55" s="7">
        <v>500</v>
      </c>
      <c r="N55" s="7">
        <v>0</v>
      </c>
      <c r="O55" s="7">
        <v>0</v>
      </c>
      <c r="P55" s="7">
        <v>0</v>
      </c>
      <c r="Q55" s="7">
        <v>0</v>
      </c>
      <c r="R55" s="33" t="s">
        <v>18</v>
      </c>
      <c r="S55" s="34"/>
      <c r="T55" s="7">
        <v>1012</v>
      </c>
      <c r="U55" s="7">
        <v>5760760</v>
      </c>
      <c r="V55" s="7">
        <v>824</v>
      </c>
      <c r="W55" s="7">
        <v>345600</v>
      </c>
      <c r="X55" s="7">
        <v>0</v>
      </c>
      <c r="Y55" s="7">
        <v>0</v>
      </c>
      <c r="Z55" s="7"/>
      <c r="AA55" s="7"/>
      <c r="AB55" s="7"/>
      <c r="AC55" s="7"/>
      <c r="AD55" s="7"/>
      <c r="AE55" s="7"/>
    </row>
    <row r="56" spans="1:31" x14ac:dyDescent="0.25">
      <c r="A56" s="3" t="s">
        <v>19</v>
      </c>
      <c r="B56" s="7">
        <v>75</v>
      </c>
      <c r="C56" s="7">
        <v>333005</v>
      </c>
      <c r="D56" s="7">
        <v>13</v>
      </c>
      <c r="E56" s="7">
        <v>42488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33" t="s">
        <v>19</v>
      </c>
      <c r="S56" s="34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</row>
    <row r="57" spans="1:31" x14ac:dyDescent="0.25">
      <c r="A57" s="3" t="s">
        <v>29</v>
      </c>
      <c r="B57" s="7">
        <v>285</v>
      </c>
      <c r="C57" s="7">
        <v>1059152</v>
      </c>
      <c r="D57" s="7">
        <v>183</v>
      </c>
      <c r="E57" s="7">
        <v>817860</v>
      </c>
      <c r="F57" s="7">
        <v>2</v>
      </c>
      <c r="G57" s="7">
        <v>13069</v>
      </c>
      <c r="H57" s="7">
        <v>4</v>
      </c>
      <c r="I57" s="7">
        <v>28254</v>
      </c>
      <c r="J57" s="7">
        <v>0</v>
      </c>
      <c r="K57" s="7">
        <v>0</v>
      </c>
      <c r="L57" s="7">
        <v>3</v>
      </c>
      <c r="M57" s="7">
        <v>3200</v>
      </c>
      <c r="N57" s="7">
        <v>2</v>
      </c>
      <c r="O57" s="7">
        <v>10500</v>
      </c>
      <c r="P57" s="7">
        <v>0</v>
      </c>
      <c r="Q57" s="7">
        <v>0</v>
      </c>
      <c r="R57" s="33" t="s">
        <v>29</v>
      </c>
      <c r="S57" s="34"/>
      <c r="T57" s="7">
        <v>928</v>
      </c>
      <c r="U57" s="7">
        <v>4998080</v>
      </c>
      <c r="V57" s="7">
        <v>623</v>
      </c>
      <c r="W57" s="7">
        <v>284400</v>
      </c>
      <c r="X57" s="7">
        <v>1</v>
      </c>
      <c r="Y57" s="7">
        <v>51750</v>
      </c>
      <c r="Z57" s="7"/>
      <c r="AA57" s="7"/>
      <c r="AB57" s="7"/>
      <c r="AC57" s="7"/>
      <c r="AD57" s="7"/>
      <c r="AE57" s="7"/>
    </row>
    <row r="58" spans="1:31" x14ac:dyDescent="0.25">
      <c r="A58" s="3" t="s">
        <v>45</v>
      </c>
      <c r="B58" s="7">
        <v>333</v>
      </c>
      <c r="C58" s="7">
        <v>1259436</v>
      </c>
      <c r="D58" s="7">
        <v>191</v>
      </c>
      <c r="E58" s="7">
        <v>660601</v>
      </c>
      <c r="F58" s="7">
        <v>2</v>
      </c>
      <c r="G58" s="7">
        <v>2574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33" t="s">
        <v>45</v>
      </c>
      <c r="S58" s="34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</row>
    <row r="59" spans="1:31" s="8" customFormat="1" x14ac:dyDescent="0.25">
      <c r="A59" s="1" t="s">
        <v>22</v>
      </c>
      <c r="B59" s="9">
        <f>SUM(B35:B58)</f>
        <v>17948</v>
      </c>
      <c r="C59" s="9">
        <f t="shared" ref="C59:Q59" si="2">SUM(C35:C58)</f>
        <v>68623193.75</v>
      </c>
      <c r="D59" s="9">
        <f t="shared" si="2"/>
        <v>8509</v>
      </c>
      <c r="E59" s="9">
        <f t="shared" si="2"/>
        <v>27078325.079999998</v>
      </c>
      <c r="F59" s="9">
        <f t="shared" si="2"/>
        <v>52</v>
      </c>
      <c r="G59" s="9">
        <f t="shared" si="2"/>
        <v>154480</v>
      </c>
      <c r="H59" s="9">
        <f t="shared" si="2"/>
        <v>119</v>
      </c>
      <c r="I59" s="9">
        <f t="shared" si="2"/>
        <v>238098</v>
      </c>
      <c r="J59" s="9">
        <f t="shared" si="2"/>
        <v>93</v>
      </c>
      <c r="K59" s="9">
        <f t="shared" si="2"/>
        <v>61000</v>
      </c>
      <c r="L59" s="9">
        <f t="shared" si="2"/>
        <v>13</v>
      </c>
      <c r="M59" s="9">
        <f t="shared" si="2"/>
        <v>19020</v>
      </c>
      <c r="N59" s="9">
        <f t="shared" si="2"/>
        <v>446</v>
      </c>
      <c r="O59" s="9">
        <f t="shared" si="2"/>
        <v>401649</v>
      </c>
      <c r="P59" s="9">
        <f t="shared" si="2"/>
        <v>5</v>
      </c>
      <c r="Q59" s="9">
        <f t="shared" si="2"/>
        <v>84391</v>
      </c>
      <c r="R59" s="38" t="s">
        <v>22</v>
      </c>
      <c r="S59" s="39"/>
      <c r="T59" s="9">
        <f>SUM(T35:T58)</f>
        <v>28978</v>
      </c>
      <c r="U59" s="9">
        <f t="shared" ref="U59:AE59" si="3">SUM(U35:U58)</f>
        <v>171999800</v>
      </c>
      <c r="V59" s="9">
        <f t="shared" si="3"/>
        <v>19314</v>
      </c>
      <c r="W59" s="9">
        <f t="shared" si="3"/>
        <v>8395600</v>
      </c>
      <c r="X59" s="9">
        <f t="shared" si="3"/>
        <v>39</v>
      </c>
      <c r="Y59" s="9">
        <f t="shared" si="3"/>
        <v>5742214</v>
      </c>
      <c r="Z59" s="9">
        <f>SUM(Z35:Z58)</f>
        <v>0</v>
      </c>
      <c r="AA59" s="9">
        <f t="shared" si="3"/>
        <v>0</v>
      </c>
      <c r="AB59" s="9">
        <f t="shared" si="3"/>
        <v>0</v>
      </c>
      <c r="AC59" s="9">
        <f t="shared" si="3"/>
        <v>0</v>
      </c>
      <c r="AD59" s="9">
        <f t="shared" si="3"/>
        <v>0</v>
      </c>
      <c r="AE59" s="9">
        <f t="shared" si="3"/>
        <v>0</v>
      </c>
    </row>
  </sheetData>
  <mergeCells count="76">
    <mergeCell ref="R55:S55"/>
    <mergeCell ref="R56:S56"/>
    <mergeCell ref="R57:S57"/>
    <mergeCell ref="R58:S58"/>
    <mergeCell ref="R59:S59"/>
    <mergeCell ref="R42:S42"/>
    <mergeCell ref="R36:S36"/>
    <mergeCell ref="N33:O33"/>
    <mergeCell ref="P33:Q33"/>
    <mergeCell ref="L22:M22"/>
    <mergeCell ref="L23:M23"/>
    <mergeCell ref="R37:S37"/>
    <mergeCell ref="R38:S38"/>
    <mergeCell ref="R39:S39"/>
    <mergeCell ref="R40:S40"/>
    <mergeCell ref="R41:S41"/>
    <mergeCell ref="L24:M24"/>
    <mergeCell ref="L25:M25"/>
    <mergeCell ref="L33:M33"/>
    <mergeCell ref="R53:S53"/>
    <mergeCell ref="R54:S54"/>
    <mergeCell ref="R43:S43"/>
    <mergeCell ref="R44:S44"/>
    <mergeCell ref="R45:S45"/>
    <mergeCell ref="R46:S46"/>
    <mergeCell ref="R47:S47"/>
    <mergeCell ref="R48:S48"/>
    <mergeCell ref="R49:S49"/>
    <mergeCell ref="R50:S50"/>
    <mergeCell ref="R51:S51"/>
    <mergeCell ref="R52:S52"/>
    <mergeCell ref="Z33:AA33"/>
    <mergeCell ref="AB33:AC33"/>
    <mergeCell ref="AD33:AE33"/>
    <mergeCell ref="R34:S34"/>
    <mergeCell ref="R35:S35"/>
    <mergeCell ref="R33:S33"/>
    <mergeCell ref="T33:U33"/>
    <mergeCell ref="V33:W33"/>
    <mergeCell ref="X33:Y33"/>
    <mergeCell ref="B33:C33"/>
    <mergeCell ref="D33:E33"/>
    <mergeCell ref="F33:G33"/>
    <mergeCell ref="H33:I33"/>
    <mergeCell ref="J33:K33"/>
    <mergeCell ref="L21:M21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9:M9"/>
    <mergeCell ref="P1:Q1"/>
    <mergeCell ref="R1:S1"/>
    <mergeCell ref="T1:U1"/>
    <mergeCell ref="V1:W1"/>
    <mergeCell ref="L2:M2"/>
    <mergeCell ref="L3:M3"/>
    <mergeCell ref="N1:O1"/>
    <mergeCell ref="L4:M4"/>
    <mergeCell ref="L5:M5"/>
    <mergeCell ref="L6:M6"/>
    <mergeCell ref="L7:M7"/>
    <mergeCell ref="L8:M8"/>
    <mergeCell ref="L1:M1"/>
    <mergeCell ref="B1:C1"/>
    <mergeCell ref="D1:E1"/>
    <mergeCell ref="F1:G1"/>
    <mergeCell ref="H1:I1"/>
    <mergeCell ref="J1:K1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68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68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>
        <v>4328</v>
      </c>
      <c r="C3" s="6">
        <v>2726376.33</v>
      </c>
      <c r="D3" s="6">
        <v>3284</v>
      </c>
      <c r="E3" s="6">
        <v>21598690.940000001</v>
      </c>
      <c r="F3" s="6">
        <v>3199</v>
      </c>
      <c r="G3" s="6">
        <v>13215188.43</v>
      </c>
      <c r="H3" s="6">
        <v>22</v>
      </c>
      <c r="I3" s="6">
        <v>217400</v>
      </c>
      <c r="J3" s="6">
        <v>1</v>
      </c>
      <c r="K3" s="6">
        <v>5000</v>
      </c>
      <c r="L3" s="33" t="s">
        <v>3</v>
      </c>
      <c r="M3" s="34"/>
      <c r="N3" s="6">
        <v>276</v>
      </c>
      <c r="O3" s="6">
        <v>2359757</v>
      </c>
      <c r="P3" s="6">
        <v>271</v>
      </c>
      <c r="Q3" s="6">
        <v>1546286.22</v>
      </c>
      <c r="R3" s="6">
        <v>3</v>
      </c>
      <c r="S3" s="6">
        <v>47000</v>
      </c>
      <c r="T3" s="6">
        <v>3</v>
      </c>
      <c r="U3" s="6">
        <v>9000</v>
      </c>
      <c r="V3" s="6">
        <v>1</v>
      </c>
      <c r="W3" s="6">
        <v>25000</v>
      </c>
    </row>
    <row r="4" spans="1:23" x14ac:dyDescent="0.25">
      <c r="A4" s="3" t="s">
        <v>4</v>
      </c>
      <c r="B4" s="16">
        <v>3433</v>
      </c>
      <c r="C4" s="6">
        <v>2114360</v>
      </c>
      <c r="D4" s="6">
        <v>1941</v>
      </c>
      <c r="E4" s="6">
        <v>12419274</v>
      </c>
      <c r="F4" s="6">
        <v>3239</v>
      </c>
      <c r="G4" s="6">
        <v>11605266</v>
      </c>
      <c r="H4" s="6">
        <v>20</v>
      </c>
      <c r="I4" s="6">
        <v>233000</v>
      </c>
      <c r="J4" s="6">
        <v>2</v>
      </c>
      <c r="K4" s="6">
        <v>10000</v>
      </c>
      <c r="L4" s="33" t="s">
        <v>4</v>
      </c>
      <c r="M4" s="34"/>
      <c r="N4" s="6">
        <v>154</v>
      </c>
      <c r="O4" s="6">
        <v>1481562</v>
      </c>
      <c r="P4" s="6">
        <v>152</v>
      </c>
      <c r="Q4" s="6">
        <v>822261</v>
      </c>
      <c r="R4" s="6">
        <v>2</v>
      </c>
      <c r="S4" s="6">
        <v>19000</v>
      </c>
      <c r="T4" s="6">
        <v>0</v>
      </c>
      <c r="U4" s="6">
        <v>0</v>
      </c>
      <c r="V4" s="6">
        <v>1</v>
      </c>
      <c r="W4" s="6">
        <v>25000</v>
      </c>
    </row>
    <row r="5" spans="1:23" x14ac:dyDescent="0.25">
      <c r="A5" s="3" t="s">
        <v>5</v>
      </c>
      <c r="B5" s="6">
        <v>1560</v>
      </c>
      <c r="C5" s="6">
        <v>966000</v>
      </c>
      <c r="D5" s="6">
        <v>827</v>
      </c>
      <c r="E5" s="6">
        <v>5285613</v>
      </c>
      <c r="F5" s="6">
        <v>1168</v>
      </c>
      <c r="G5" s="6">
        <v>4009544</v>
      </c>
      <c r="H5" s="6">
        <v>8</v>
      </c>
      <c r="I5" s="6">
        <v>98000</v>
      </c>
      <c r="J5" s="6">
        <v>3</v>
      </c>
      <c r="K5" s="6">
        <v>15000</v>
      </c>
      <c r="L5" s="33" t="s">
        <v>5</v>
      </c>
      <c r="M5" s="34"/>
      <c r="N5" s="7">
        <v>75</v>
      </c>
      <c r="O5" s="7">
        <v>664885</v>
      </c>
      <c r="P5" s="7">
        <v>80</v>
      </c>
      <c r="Q5" s="7">
        <v>465116</v>
      </c>
      <c r="R5" s="7">
        <v>1</v>
      </c>
      <c r="S5" s="7">
        <v>9000</v>
      </c>
      <c r="T5" s="6">
        <v>0</v>
      </c>
      <c r="U5" s="6">
        <v>0</v>
      </c>
      <c r="V5" s="6">
        <v>1</v>
      </c>
      <c r="W5" s="6">
        <v>25000</v>
      </c>
    </row>
    <row r="6" spans="1:23" x14ac:dyDescent="0.25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33" t="s">
        <v>6</v>
      </c>
      <c r="M6" s="34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>
        <v>965</v>
      </c>
      <c r="C7" s="6">
        <v>585580</v>
      </c>
      <c r="D7" s="6">
        <v>522</v>
      </c>
      <c r="E7" s="6">
        <v>3327348</v>
      </c>
      <c r="F7" s="6">
        <v>685</v>
      </c>
      <c r="G7" s="6">
        <v>2502667</v>
      </c>
      <c r="H7" s="6">
        <v>2</v>
      </c>
      <c r="I7" s="6">
        <v>23000</v>
      </c>
      <c r="J7" s="6">
        <v>0</v>
      </c>
      <c r="K7" s="6">
        <v>0</v>
      </c>
      <c r="L7" s="33" t="s">
        <v>7</v>
      </c>
      <c r="M7" s="34"/>
      <c r="N7" s="6">
        <v>52</v>
      </c>
      <c r="O7" s="6">
        <v>588399</v>
      </c>
      <c r="P7" s="6">
        <v>61</v>
      </c>
      <c r="Q7" s="6">
        <v>324959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4429</v>
      </c>
      <c r="C8" s="6">
        <v>2707240</v>
      </c>
      <c r="D8" s="6">
        <v>3114</v>
      </c>
      <c r="E8" s="6">
        <v>20060800</v>
      </c>
      <c r="F8" s="6">
        <v>3849</v>
      </c>
      <c r="G8" s="6">
        <v>14350635</v>
      </c>
      <c r="H8" s="6">
        <v>36</v>
      </c>
      <c r="I8" s="6">
        <v>424000</v>
      </c>
      <c r="J8" s="6">
        <v>10</v>
      </c>
      <c r="K8" s="6">
        <v>50000</v>
      </c>
      <c r="L8" s="33" t="s">
        <v>8</v>
      </c>
      <c r="M8" s="34"/>
      <c r="N8" s="6">
        <v>261</v>
      </c>
      <c r="O8" s="6">
        <v>2237660</v>
      </c>
      <c r="P8" s="6">
        <v>267</v>
      </c>
      <c r="Q8" s="6">
        <v>1388329</v>
      </c>
      <c r="R8" s="6">
        <v>3</v>
      </c>
      <c r="S8" s="6">
        <v>27000</v>
      </c>
      <c r="T8" s="6">
        <v>0</v>
      </c>
      <c r="U8" s="6">
        <v>0</v>
      </c>
      <c r="V8" s="6">
        <v>1</v>
      </c>
      <c r="W8" s="6">
        <v>25000</v>
      </c>
    </row>
    <row r="9" spans="1:23" x14ac:dyDescent="0.25">
      <c r="A9" s="3" t="s">
        <v>9</v>
      </c>
      <c r="B9" s="6">
        <v>3646</v>
      </c>
      <c r="C9" s="6">
        <v>2284260</v>
      </c>
      <c r="D9" s="6">
        <v>2010</v>
      </c>
      <c r="E9" s="6">
        <v>12332461</v>
      </c>
      <c r="F9" s="6">
        <v>2784</v>
      </c>
      <c r="G9" s="6">
        <v>12597646</v>
      </c>
      <c r="H9" s="6">
        <v>16</v>
      </c>
      <c r="I9" s="6">
        <v>187000</v>
      </c>
      <c r="J9" s="6">
        <v>2</v>
      </c>
      <c r="K9" s="6">
        <v>10000</v>
      </c>
      <c r="L9" s="33" t="s">
        <v>9</v>
      </c>
      <c r="M9" s="34"/>
      <c r="N9" s="6">
        <v>215</v>
      </c>
      <c r="O9" s="6">
        <v>1616312</v>
      </c>
      <c r="P9" s="6">
        <v>183</v>
      </c>
      <c r="Q9" s="6">
        <v>1058352</v>
      </c>
      <c r="R9" s="6">
        <v>1</v>
      </c>
      <c r="S9" s="6">
        <v>9000</v>
      </c>
      <c r="T9" s="6">
        <v>0</v>
      </c>
      <c r="U9" s="6">
        <v>0</v>
      </c>
      <c r="V9" s="6">
        <v>1</v>
      </c>
      <c r="W9" s="6">
        <v>25000</v>
      </c>
    </row>
    <row r="10" spans="1:23" x14ac:dyDescent="0.25">
      <c r="A10" s="3" t="s">
        <v>10</v>
      </c>
      <c r="B10" s="6">
        <v>1745</v>
      </c>
      <c r="C10" s="6">
        <v>1050030</v>
      </c>
      <c r="D10" s="6">
        <v>950</v>
      </c>
      <c r="E10" s="6">
        <v>5778324</v>
      </c>
      <c r="F10" s="6">
        <v>1461</v>
      </c>
      <c r="G10" s="6">
        <v>5536823</v>
      </c>
      <c r="H10" s="6">
        <v>9</v>
      </c>
      <c r="I10" s="6">
        <v>96000</v>
      </c>
      <c r="J10" s="6">
        <v>2</v>
      </c>
      <c r="K10" s="6">
        <v>10000</v>
      </c>
      <c r="L10" s="33" t="s">
        <v>10</v>
      </c>
      <c r="M10" s="34"/>
      <c r="N10" s="6">
        <v>93</v>
      </c>
      <c r="O10" s="6">
        <v>764712</v>
      </c>
      <c r="P10" s="6">
        <v>81</v>
      </c>
      <c r="Q10" s="6">
        <v>412221</v>
      </c>
      <c r="R10" s="6">
        <v>1</v>
      </c>
      <c r="S10" s="6">
        <v>27000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2225</v>
      </c>
      <c r="C11" s="6">
        <v>1353220</v>
      </c>
      <c r="D11" s="6">
        <v>1462</v>
      </c>
      <c r="E11" s="6">
        <v>9425103</v>
      </c>
      <c r="F11" s="6">
        <v>1966</v>
      </c>
      <c r="G11" s="6">
        <v>7473722</v>
      </c>
      <c r="H11" s="6">
        <v>13</v>
      </c>
      <c r="I11" s="6">
        <v>151000</v>
      </c>
      <c r="J11" s="6">
        <v>3</v>
      </c>
      <c r="K11" s="6">
        <v>15000</v>
      </c>
      <c r="L11" s="33" t="s">
        <v>11</v>
      </c>
      <c r="M11" s="34"/>
      <c r="N11" s="6">
        <v>68</v>
      </c>
      <c r="O11" s="6">
        <v>576707</v>
      </c>
      <c r="P11" s="6">
        <v>70</v>
      </c>
      <c r="Q11" s="6">
        <v>377174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986</v>
      </c>
      <c r="C12" s="6">
        <v>618510</v>
      </c>
      <c r="D12" s="6">
        <v>613</v>
      </c>
      <c r="E12" s="6">
        <v>3969440</v>
      </c>
      <c r="F12" s="6">
        <v>734</v>
      </c>
      <c r="G12" s="6">
        <v>2605149</v>
      </c>
      <c r="H12" s="6">
        <v>1</v>
      </c>
      <c r="I12" s="6">
        <v>10000</v>
      </c>
      <c r="J12" s="6">
        <v>0</v>
      </c>
      <c r="K12" s="6">
        <v>0</v>
      </c>
      <c r="L12" s="33" t="s">
        <v>12</v>
      </c>
      <c r="M12" s="34"/>
      <c r="N12" s="6">
        <v>16</v>
      </c>
      <c r="O12" s="6">
        <v>124642</v>
      </c>
      <c r="P12" s="6">
        <v>18</v>
      </c>
      <c r="Q12" s="6">
        <v>97151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13</v>
      </c>
      <c r="B13" s="6">
        <v>924</v>
      </c>
      <c r="C13" s="6">
        <v>554330</v>
      </c>
      <c r="D13" s="6">
        <v>683</v>
      </c>
      <c r="E13" s="6">
        <v>4369200</v>
      </c>
      <c r="F13" s="6">
        <v>733</v>
      </c>
      <c r="G13" s="6">
        <v>2877779</v>
      </c>
      <c r="H13" s="6">
        <v>4</v>
      </c>
      <c r="I13" s="6">
        <v>43000</v>
      </c>
      <c r="J13" s="6">
        <v>0</v>
      </c>
      <c r="K13" s="6">
        <v>0</v>
      </c>
      <c r="L13" s="33" t="s">
        <v>13</v>
      </c>
      <c r="M13" s="34"/>
      <c r="N13" s="6">
        <v>50</v>
      </c>
      <c r="O13" s="6">
        <v>422824</v>
      </c>
      <c r="P13" s="6">
        <v>43</v>
      </c>
      <c r="Q13" s="6">
        <v>235988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3" t="s">
        <v>14</v>
      </c>
      <c r="M14" s="34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28</v>
      </c>
      <c r="B15" s="6">
        <v>525</v>
      </c>
      <c r="C15" s="6">
        <v>314840</v>
      </c>
      <c r="D15" s="6">
        <v>428</v>
      </c>
      <c r="E15" s="6">
        <v>2769745</v>
      </c>
      <c r="F15" s="6">
        <v>420</v>
      </c>
      <c r="G15" s="6">
        <v>1490966</v>
      </c>
      <c r="H15" s="6">
        <v>3</v>
      </c>
      <c r="I15" s="6">
        <v>36000</v>
      </c>
      <c r="J15" s="6">
        <v>0</v>
      </c>
      <c r="K15" s="6">
        <v>0</v>
      </c>
      <c r="L15" s="33" t="s">
        <v>28</v>
      </c>
      <c r="M15" s="34"/>
      <c r="N15" s="6">
        <v>36</v>
      </c>
      <c r="O15" s="6">
        <v>284007</v>
      </c>
      <c r="P15" s="6">
        <v>32</v>
      </c>
      <c r="Q15" s="6">
        <v>187766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1554</v>
      </c>
      <c r="C16" s="6">
        <v>972020</v>
      </c>
      <c r="D16" s="6">
        <v>1235</v>
      </c>
      <c r="E16" s="6">
        <v>7879027</v>
      </c>
      <c r="F16" s="6">
        <v>1030</v>
      </c>
      <c r="G16" s="6">
        <v>4098267</v>
      </c>
      <c r="H16" s="6">
        <v>10</v>
      </c>
      <c r="I16" s="6">
        <v>109000</v>
      </c>
      <c r="J16" s="6">
        <v>0</v>
      </c>
      <c r="K16" s="6">
        <v>0</v>
      </c>
      <c r="L16" s="33" t="s">
        <v>15</v>
      </c>
      <c r="M16" s="34"/>
      <c r="N16" s="6">
        <v>99</v>
      </c>
      <c r="O16" s="6">
        <v>1025390</v>
      </c>
      <c r="P16" s="6">
        <v>113</v>
      </c>
      <c r="Q16" s="6">
        <v>635541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</row>
    <row r="17" spans="1:23" x14ac:dyDescent="0.25">
      <c r="A17" s="3" t="s">
        <v>16</v>
      </c>
      <c r="B17" s="6">
        <v>912</v>
      </c>
      <c r="C17" s="6">
        <v>552560</v>
      </c>
      <c r="D17" s="6">
        <v>699</v>
      </c>
      <c r="E17" s="6">
        <v>4481544</v>
      </c>
      <c r="F17" s="6">
        <v>668</v>
      </c>
      <c r="G17" s="6">
        <v>2864913</v>
      </c>
      <c r="H17" s="6">
        <v>5</v>
      </c>
      <c r="I17" s="6">
        <v>56000</v>
      </c>
      <c r="J17" s="6">
        <v>1</v>
      </c>
      <c r="K17" s="6">
        <v>5000</v>
      </c>
      <c r="L17" s="33" t="s">
        <v>16</v>
      </c>
      <c r="M17" s="34"/>
      <c r="N17" s="6">
        <v>79</v>
      </c>
      <c r="O17" s="6">
        <v>654039</v>
      </c>
      <c r="P17" s="6">
        <v>75</v>
      </c>
      <c r="Q17" s="6">
        <v>398484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3" x14ac:dyDescent="0.25">
      <c r="A18" s="3" t="s">
        <v>17</v>
      </c>
      <c r="B18" s="6">
        <v>497</v>
      </c>
      <c r="C18" s="6">
        <v>308460</v>
      </c>
      <c r="D18" s="6">
        <v>404</v>
      </c>
      <c r="E18" s="6">
        <v>2671422</v>
      </c>
      <c r="F18" s="6">
        <v>200</v>
      </c>
      <c r="G18" s="6">
        <v>645242</v>
      </c>
      <c r="H18" s="6">
        <v>3</v>
      </c>
      <c r="I18" s="6">
        <v>36000</v>
      </c>
      <c r="J18" s="6">
        <v>0</v>
      </c>
      <c r="K18" s="6">
        <v>0</v>
      </c>
      <c r="L18" s="33" t="s">
        <v>17</v>
      </c>
      <c r="M18" s="34"/>
      <c r="N18" s="6">
        <v>36</v>
      </c>
      <c r="O18" s="6">
        <v>430802</v>
      </c>
      <c r="P18" s="6">
        <v>51</v>
      </c>
      <c r="Q18" s="6">
        <v>255350</v>
      </c>
      <c r="R18" s="6">
        <v>1</v>
      </c>
      <c r="S18" s="6">
        <v>32000</v>
      </c>
      <c r="T18" s="6">
        <v>0</v>
      </c>
      <c r="U18" s="6">
        <v>0</v>
      </c>
      <c r="V18" s="6">
        <v>0</v>
      </c>
      <c r="W18" s="6">
        <v>0</v>
      </c>
    </row>
    <row r="19" spans="1:23" x14ac:dyDescent="0.25">
      <c r="A19" s="3" t="s">
        <v>44</v>
      </c>
      <c r="B19" s="6">
        <v>910</v>
      </c>
      <c r="C19" s="6">
        <v>573880</v>
      </c>
      <c r="D19" s="6">
        <v>1123</v>
      </c>
      <c r="E19" s="6">
        <v>7635967</v>
      </c>
      <c r="F19" s="6">
        <v>577</v>
      </c>
      <c r="G19" s="6">
        <v>2065949</v>
      </c>
      <c r="H19" s="6">
        <v>6</v>
      </c>
      <c r="I19" s="6">
        <v>72000</v>
      </c>
      <c r="J19" s="6">
        <v>0</v>
      </c>
      <c r="K19" s="6">
        <v>0</v>
      </c>
      <c r="L19" s="33" t="s">
        <v>44</v>
      </c>
      <c r="M19" s="34"/>
      <c r="N19" s="6">
        <v>63</v>
      </c>
      <c r="O19" s="6">
        <v>746334</v>
      </c>
      <c r="P19" s="6">
        <v>88</v>
      </c>
      <c r="Q19" s="6">
        <v>457412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3" x14ac:dyDescent="0.25">
      <c r="A20" s="3" t="s">
        <v>18</v>
      </c>
      <c r="B20" s="6">
        <v>526</v>
      </c>
      <c r="C20" s="6">
        <v>325860</v>
      </c>
      <c r="D20" s="6">
        <v>542</v>
      </c>
      <c r="E20" s="6">
        <v>3688852</v>
      </c>
      <c r="F20" s="6">
        <v>329</v>
      </c>
      <c r="G20" s="6">
        <v>1168194</v>
      </c>
      <c r="H20" s="6">
        <v>5</v>
      </c>
      <c r="I20" s="6">
        <v>56000</v>
      </c>
      <c r="J20" s="6">
        <v>0</v>
      </c>
      <c r="K20" s="6">
        <v>0</v>
      </c>
      <c r="L20" s="33" t="s">
        <v>18</v>
      </c>
      <c r="M20" s="34"/>
      <c r="N20" s="7">
        <v>36</v>
      </c>
      <c r="O20" s="7">
        <v>339957</v>
      </c>
      <c r="P20" s="7">
        <v>42</v>
      </c>
      <c r="Q20" s="7">
        <v>236382</v>
      </c>
      <c r="R20" s="7">
        <v>1</v>
      </c>
      <c r="S20" s="7">
        <v>16000</v>
      </c>
      <c r="T20" s="6">
        <v>0</v>
      </c>
      <c r="U20" s="6">
        <v>0</v>
      </c>
      <c r="V20" s="6">
        <v>0</v>
      </c>
      <c r="W20" s="6">
        <v>0</v>
      </c>
    </row>
    <row r="21" spans="1:23" x14ac:dyDescent="0.25">
      <c r="A21" s="3" t="s">
        <v>19</v>
      </c>
      <c r="B21" s="6">
        <v>363</v>
      </c>
      <c r="C21" s="6">
        <v>225660</v>
      </c>
      <c r="D21" s="6">
        <v>270</v>
      </c>
      <c r="E21" s="6">
        <v>1725758</v>
      </c>
      <c r="F21" s="6">
        <v>193</v>
      </c>
      <c r="G21" s="6">
        <v>644402</v>
      </c>
      <c r="H21" s="6">
        <v>2</v>
      </c>
      <c r="I21" s="6">
        <v>20000</v>
      </c>
      <c r="J21" s="6">
        <v>1</v>
      </c>
      <c r="K21" s="6">
        <v>5000</v>
      </c>
      <c r="L21" s="33" t="s">
        <v>19</v>
      </c>
      <c r="M21" s="34"/>
      <c r="N21" s="6">
        <v>19</v>
      </c>
      <c r="O21" s="6">
        <v>191368</v>
      </c>
      <c r="P21" s="6">
        <v>25</v>
      </c>
      <c r="Q21" s="6">
        <v>148800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3" x14ac:dyDescent="0.25">
      <c r="A22" s="3" t="s">
        <v>29</v>
      </c>
      <c r="B22" s="6">
        <v>650</v>
      </c>
      <c r="C22" s="6">
        <v>401410</v>
      </c>
      <c r="D22" s="6">
        <v>756</v>
      </c>
      <c r="E22" s="6">
        <v>5150832</v>
      </c>
      <c r="F22" s="6">
        <v>427</v>
      </c>
      <c r="G22" s="6">
        <v>1477068</v>
      </c>
      <c r="H22" s="6">
        <v>4</v>
      </c>
      <c r="I22" s="6">
        <v>46000</v>
      </c>
      <c r="J22" s="6">
        <v>0</v>
      </c>
      <c r="K22" s="6">
        <v>0</v>
      </c>
      <c r="L22" s="33" t="s">
        <v>29</v>
      </c>
      <c r="M22" s="34"/>
      <c r="N22" s="6">
        <v>45</v>
      </c>
      <c r="O22" s="6">
        <v>460402</v>
      </c>
      <c r="P22" s="6">
        <v>54</v>
      </c>
      <c r="Q22" s="6">
        <v>290365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</row>
    <row r="23" spans="1:23" x14ac:dyDescent="0.25">
      <c r="A23" s="3" t="s">
        <v>20</v>
      </c>
      <c r="B23" s="6">
        <v>528</v>
      </c>
      <c r="C23" s="6">
        <v>323840</v>
      </c>
      <c r="D23" s="6">
        <v>439</v>
      </c>
      <c r="E23" s="6">
        <v>2789474</v>
      </c>
      <c r="F23" s="6">
        <v>336</v>
      </c>
      <c r="G23" s="6">
        <v>1135571</v>
      </c>
      <c r="H23" s="6">
        <v>1</v>
      </c>
      <c r="I23" s="6">
        <v>13000</v>
      </c>
      <c r="J23" s="6">
        <v>0</v>
      </c>
      <c r="K23" s="6">
        <v>0</v>
      </c>
      <c r="L23" s="33" t="s">
        <v>20</v>
      </c>
      <c r="M23" s="34"/>
      <c r="N23" s="6">
        <v>42</v>
      </c>
      <c r="O23" s="6">
        <v>288091</v>
      </c>
      <c r="P23" s="6">
        <v>39</v>
      </c>
      <c r="Q23" s="6">
        <v>199049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3" x14ac:dyDescent="0.25">
      <c r="A24" s="3" t="s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33" t="s">
        <v>21</v>
      </c>
      <c r="M24" s="34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s="8" customFormat="1" x14ac:dyDescent="0.25">
      <c r="A25" s="1" t="s">
        <v>22</v>
      </c>
      <c r="B25" s="9">
        <f>SUM(B3:B24)</f>
        <v>30706</v>
      </c>
      <c r="C25" s="9">
        <f t="shared" ref="C25:K25" si="0">SUM(C3:C24)</f>
        <v>18958436.329999998</v>
      </c>
      <c r="D25" s="9">
        <f t="shared" si="0"/>
        <v>21302</v>
      </c>
      <c r="E25" s="9">
        <f t="shared" si="0"/>
        <v>137358874.94</v>
      </c>
      <c r="F25" s="9">
        <f t="shared" si="0"/>
        <v>23998</v>
      </c>
      <c r="G25" s="9">
        <f t="shared" si="0"/>
        <v>92364991.430000007</v>
      </c>
      <c r="H25" s="9">
        <f t="shared" si="0"/>
        <v>170</v>
      </c>
      <c r="I25" s="9">
        <f t="shared" si="0"/>
        <v>1926400</v>
      </c>
      <c r="J25" s="9">
        <f t="shared" si="0"/>
        <v>25</v>
      </c>
      <c r="K25" s="9">
        <f t="shared" si="0"/>
        <v>125000</v>
      </c>
      <c r="L25" s="38" t="s">
        <v>22</v>
      </c>
      <c r="M25" s="39"/>
      <c r="N25" s="9">
        <f>SUM(N3:N24)</f>
        <v>1715</v>
      </c>
      <c r="O25" s="9">
        <f t="shared" ref="O25:W25" si="1">SUM(O3:O24)</f>
        <v>15257850</v>
      </c>
      <c r="P25" s="9">
        <f t="shared" si="1"/>
        <v>1745</v>
      </c>
      <c r="Q25" s="9">
        <f t="shared" si="1"/>
        <v>9536986.2199999988</v>
      </c>
      <c r="R25" s="9">
        <f t="shared" si="1"/>
        <v>13</v>
      </c>
      <c r="S25" s="9">
        <f t="shared" si="1"/>
        <v>186000</v>
      </c>
      <c r="T25" s="9">
        <f t="shared" si="1"/>
        <v>3</v>
      </c>
      <c r="U25" s="9">
        <f t="shared" si="1"/>
        <v>9000</v>
      </c>
      <c r="V25" s="9">
        <f t="shared" si="1"/>
        <v>5</v>
      </c>
      <c r="W25" s="9">
        <f t="shared" si="1"/>
        <v>125000</v>
      </c>
    </row>
    <row r="27" spans="1:23" x14ac:dyDescent="0.25">
      <c r="A27" s="14">
        <f>B25+D25+F25+H25+J25+N25+P25+R25+T25+V25+B59+D59+F59+H59+J59+L59+N59+P59+T59+V59+X59+Z59+AB59+AD59</f>
        <v>153542</v>
      </c>
    </row>
    <row r="28" spans="1:23" x14ac:dyDescent="0.25">
      <c r="A28" s="14">
        <f>C25+E25+G25+I25+K25+O25+Q25+S25+U25+W25+C59+E59+G59+I59+K59+M59+O59+Q59+U59+W59+Y59+AA59+AC59+AE59</f>
        <v>555014185.64999986</v>
      </c>
    </row>
    <row r="33" spans="1:31" ht="30" customHeight="1" x14ac:dyDescent="0.25">
      <c r="A33" s="5" t="s">
        <v>68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68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36" t="s">
        <v>56</v>
      </c>
      <c r="AA33" s="37"/>
      <c r="AB33" s="36" t="s">
        <v>55</v>
      </c>
      <c r="AC33" s="37"/>
      <c r="AD33" s="36" t="s">
        <v>57</v>
      </c>
      <c r="AE33" s="37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v>2834</v>
      </c>
      <c r="C35" s="7">
        <v>11535708.65</v>
      </c>
      <c r="D35" s="7">
        <v>1486</v>
      </c>
      <c r="E35" s="15">
        <v>5666022.0800000001</v>
      </c>
      <c r="F35" s="7">
        <v>15</v>
      </c>
      <c r="G35" s="7">
        <v>38091</v>
      </c>
      <c r="H35" s="7">
        <v>6</v>
      </c>
      <c r="I35" s="7">
        <v>19683</v>
      </c>
      <c r="J35" s="7">
        <v>16</v>
      </c>
      <c r="K35" s="7">
        <v>16000</v>
      </c>
      <c r="L35" s="7">
        <v>6</v>
      </c>
      <c r="M35" s="7">
        <v>9240</v>
      </c>
      <c r="N35" s="7">
        <v>5</v>
      </c>
      <c r="O35" s="7">
        <v>5345</v>
      </c>
      <c r="P35" s="7">
        <v>0</v>
      </c>
      <c r="Q35" s="7">
        <v>0</v>
      </c>
      <c r="R35" s="33" t="s">
        <v>38</v>
      </c>
      <c r="S35" s="34"/>
      <c r="T35" s="7">
        <v>3028</v>
      </c>
      <c r="U35" s="7">
        <v>18116622</v>
      </c>
      <c r="V35" s="7">
        <v>1948</v>
      </c>
      <c r="W35" s="7">
        <v>844000</v>
      </c>
      <c r="X35" s="7">
        <v>14</v>
      </c>
      <c r="Y35" s="7">
        <v>1396125</v>
      </c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>
        <v>1677</v>
      </c>
      <c r="C36" s="7">
        <v>6055337</v>
      </c>
      <c r="D36" s="7">
        <v>635</v>
      </c>
      <c r="E36" s="7">
        <v>1563767</v>
      </c>
      <c r="F36" s="7">
        <v>7</v>
      </c>
      <c r="G36" s="7">
        <v>22126</v>
      </c>
      <c r="H36" s="7">
        <v>1</v>
      </c>
      <c r="I36" s="7">
        <v>350</v>
      </c>
      <c r="J36" s="7">
        <v>3</v>
      </c>
      <c r="K36" s="7">
        <v>3000</v>
      </c>
      <c r="L36" s="7">
        <v>0</v>
      </c>
      <c r="M36" s="7">
        <v>0</v>
      </c>
      <c r="N36" s="7">
        <v>34</v>
      </c>
      <c r="O36" s="7">
        <v>23890</v>
      </c>
      <c r="P36" s="7">
        <v>0</v>
      </c>
      <c r="Q36" s="7">
        <v>0</v>
      </c>
      <c r="R36" s="33" t="s">
        <v>39</v>
      </c>
      <c r="S36" s="34"/>
      <c r="T36" s="7">
        <v>3515</v>
      </c>
      <c r="U36" s="7">
        <v>22124340</v>
      </c>
      <c r="V36" s="7">
        <v>2943</v>
      </c>
      <c r="W36" s="7">
        <v>1214000</v>
      </c>
      <c r="X36" s="7">
        <v>5</v>
      </c>
      <c r="Y36" s="7">
        <v>615289</v>
      </c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>
        <v>760</v>
      </c>
      <c r="C38" s="7">
        <v>3023251</v>
      </c>
      <c r="D38" s="7">
        <v>347</v>
      </c>
      <c r="E38" s="7">
        <v>958312</v>
      </c>
      <c r="F38" s="7">
        <v>1</v>
      </c>
      <c r="G38" s="7">
        <v>5100</v>
      </c>
      <c r="H38" s="7">
        <v>5</v>
      </c>
      <c r="I38" s="7">
        <v>10355</v>
      </c>
      <c r="J38" s="7">
        <v>1</v>
      </c>
      <c r="K38" s="7">
        <v>1000</v>
      </c>
      <c r="L38" s="7">
        <v>4</v>
      </c>
      <c r="M38" s="7">
        <v>6055</v>
      </c>
      <c r="N38" s="7">
        <v>3</v>
      </c>
      <c r="O38" s="7">
        <v>7822</v>
      </c>
      <c r="P38" s="7">
        <v>1</v>
      </c>
      <c r="Q38" s="7">
        <v>5000</v>
      </c>
      <c r="R38" s="33" t="s">
        <v>5</v>
      </c>
      <c r="S38" s="34"/>
      <c r="T38" s="7">
        <v>1799</v>
      </c>
      <c r="U38" s="7">
        <v>11918160</v>
      </c>
      <c r="V38" s="7">
        <v>1114</v>
      </c>
      <c r="W38" s="7">
        <v>457600</v>
      </c>
      <c r="X38" s="7">
        <v>3</v>
      </c>
      <c r="Y38" s="7">
        <v>538084</v>
      </c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>
        <v>434</v>
      </c>
      <c r="C40" s="7">
        <v>1623586</v>
      </c>
      <c r="D40" s="7">
        <v>162</v>
      </c>
      <c r="E40" s="7">
        <v>445950</v>
      </c>
      <c r="F40" s="7">
        <v>1</v>
      </c>
      <c r="G40" s="7">
        <v>5795</v>
      </c>
      <c r="H40" s="7">
        <v>7</v>
      </c>
      <c r="I40" s="7">
        <v>36130</v>
      </c>
      <c r="J40" s="7">
        <v>1</v>
      </c>
      <c r="K40" s="7">
        <v>1000</v>
      </c>
      <c r="L40" s="7">
        <v>0</v>
      </c>
      <c r="M40" s="7">
        <v>0</v>
      </c>
      <c r="N40" s="7">
        <v>4</v>
      </c>
      <c r="O40" s="7">
        <v>8374</v>
      </c>
      <c r="P40" s="7">
        <v>0</v>
      </c>
      <c r="Q40" s="7">
        <v>0</v>
      </c>
      <c r="R40" s="33" t="s">
        <v>7</v>
      </c>
      <c r="S40" s="34"/>
      <c r="T40" s="7">
        <v>596</v>
      </c>
      <c r="U40" s="7">
        <v>3308900</v>
      </c>
      <c r="V40" s="7">
        <v>397</v>
      </c>
      <c r="W40" s="7">
        <v>160400</v>
      </c>
      <c r="X40" s="7">
        <v>0</v>
      </c>
      <c r="Y40" s="7">
        <v>0</v>
      </c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>
        <v>2392</v>
      </c>
      <c r="C41" s="7">
        <v>8744579</v>
      </c>
      <c r="D41" s="7">
        <v>790</v>
      </c>
      <c r="E41" s="7">
        <v>2251099</v>
      </c>
      <c r="F41" s="7">
        <v>4</v>
      </c>
      <c r="G41" s="7">
        <v>6278</v>
      </c>
      <c r="H41" s="7">
        <v>23</v>
      </c>
      <c r="I41" s="7">
        <v>22779</v>
      </c>
      <c r="J41" s="7">
        <v>26</v>
      </c>
      <c r="K41" s="7">
        <v>11200</v>
      </c>
      <c r="L41" s="7">
        <v>0</v>
      </c>
      <c r="M41" s="7">
        <v>0</v>
      </c>
      <c r="N41" s="7">
        <v>2</v>
      </c>
      <c r="O41" s="7">
        <v>3500</v>
      </c>
      <c r="P41" s="7">
        <v>1</v>
      </c>
      <c r="Q41" s="7">
        <v>3000</v>
      </c>
      <c r="R41" s="33" t="s">
        <v>8</v>
      </c>
      <c r="S41" s="34"/>
      <c r="T41" s="7">
        <v>4521</v>
      </c>
      <c r="U41" s="7">
        <v>26898420</v>
      </c>
      <c r="V41" s="7">
        <v>3810</v>
      </c>
      <c r="W41" s="7">
        <v>1649200</v>
      </c>
      <c r="X41" s="7">
        <v>5</v>
      </c>
      <c r="Y41" s="7">
        <v>810542</v>
      </c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>
        <v>2639</v>
      </c>
      <c r="C44" s="7">
        <v>10469593</v>
      </c>
      <c r="D44" s="7">
        <v>1242</v>
      </c>
      <c r="E44" s="7">
        <v>3822878</v>
      </c>
      <c r="F44" s="7">
        <v>1</v>
      </c>
      <c r="G44" s="7">
        <v>1246</v>
      </c>
      <c r="H44" s="7">
        <v>4</v>
      </c>
      <c r="I44" s="7">
        <v>1000</v>
      </c>
      <c r="J44" s="7">
        <v>4</v>
      </c>
      <c r="K44" s="7">
        <v>4000</v>
      </c>
      <c r="L44" s="7">
        <v>2</v>
      </c>
      <c r="M44" s="7">
        <v>2200</v>
      </c>
      <c r="N44" s="7">
        <v>1</v>
      </c>
      <c r="O44" s="7">
        <v>1000</v>
      </c>
      <c r="P44" s="7">
        <v>0</v>
      </c>
      <c r="Q44" s="7">
        <v>0</v>
      </c>
      <c r="R44" s="33" t="s">
        <v>9</v>
      </c>
      <c r="S44" s="34"/>
      <c r="T44" s="7">
        <v>2379</v>
      </c>
      <c r="U44" s="7">
        <v>13260740</v>
      </c>
      <c r="V44" s="7">
        <v>1367</v>
      </c>
      <c r="W44" s="7">
        <v>591600</v>
      </c>
      <c r="X44" s="7">
        <v>1</v>
      </c>
      <c r="Y44" s="7">
        <v>173000</v>
      </c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>
        <v>1256</v>
      </c>
      <c r="C45" s="7">
        <v>4609555</v>
      </c>
      <c r="D45" s="7">
        <v>659</v>
      </c>
      <c r="E45" s="7">
        <v>1627442</v>
      </c>
      <c r="F45" s="7">
        <v>4</v>
      </c>
      <c r="G45" s="7">
        <v>15500</v>
      </c>
      <c r="H45" s="7">
        <v>5</v>
      </c>
      <c r="I45" s="7">
        <v>24371</v>
      </c>
      <c r="J45" s="7">
        <v>11</v>
      </c>
      <c r="K45" s="7">
        <v>6000</v>
      </c>
      <c r="L45" s="7">
        <v>0</v>
      </c>
      <c r="M45" s="7">
        <v>0</v>
      </c>
      <c r="N45" s="7">
        <v>49</v>
      </c>
      <c r="O45" s="7">
        <v>41279</v>
      </c>
      <c r="P45" s="7">
        <v>0</v>
      </c>
      <c r="Q45" s="7">
        <v>0</v>
      </c>
      <c r="R45" s="33" t="s">
        <v>10</v>
      </c>
      <c r="S45" s="34"/>
      <c r="T45" s="7">
        <v>1339</v>
      </c>
      <c r="U45" s="7">
        <v>7769220</v>
      </c>
      <c r="V45" s="7">
        <v>622</v>
      </c>
      <c r="W45" s="7">
        <v>266400</v>
      </c>
      <c r="X45" s="7">
        <v>0</v>
      </c>
      <c r="Y45" s="7">
        <v>0</v>
      </c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>
        <v>1395</v>
      </c>
      <c r="C46" s="7">
        <v>5421480</v>
      </c>
      <c r="D46" s="7">
        <v>735</v>
      </c>
      <c r="E46" s="7">
        <v>2481644</v>
      </c>
      <c r="F46" s="7">
        <v>1</v>
      </c>
      <c r="G46" s="7">
        <v>5000</v>
      </c>
      <c r="H46" s="7">
        <v>5</v>
      </c>
      <c r="I46" s="7">
        <v>8564</v>
      </c>
      <c r="J46" s="7">
        <v>4</v>
      </c>
      <c r="K46" s="7">
        <v>2000</v>
      </c>
      <c r="L46" s="7">
        <v>0</v>
      </c>
      <c r="M46" s="7">
        <v>0</v>
      </c>
      <c r="N46" s="7">
        <v>2</v>
      </c>
      <c r="O46" s="7">
        <v>1500</v>
      </c>
      <c r="P46" s="7">
        <v>0</v>
      </c>
      <c r="Q46" s="7">
        <v>0</v>
      </c>
      <c r="R46" s="33" t="s">
        <v>11</v>
      </c>
      <c r="S46" s="34"/>
      <c r="T46" s="7">
        <v>2455</v>
      </c>
      <c r="U46" s="7">
        <v>14678560</v>
      </c>
      <c r="V46" s="7">
        <v>1577</v>
      </c>
      <c r="W46" s="7">
        <v>696800</v>
      </c>
      <c r="X46" s="7">
        <v>8</v>
      </c>
      <c r="Y46" s="7">
        <v>703643</v>
      </c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>
        <v>592</v>
      </c>
      <c r="C47" s="7">
        <v>1642206</v>
      </c>
      <c r="D47" s="7">
        <v>184</v>
      </c>
      <c r="E47" s="7">
        <v>425406</v>
      </c>
      <c r="F47" s="7">
        <v>0</v>
      </c>
      <c r="G47" s="7">
        <v>0</v>
      </c>
      <c r="H47" s="7">
        <v>5</v>
      </c>
      <c r="I47" s="7">
        <v>9243</v>
      </c>
      <c r="J47" s="7">
        <v>2</v>
      </c>
      <c r="K47" s="7">
        <v>2000</v>
      </c>
      <c r="L47" s="7">
        <v>0</v>
      </c>
      <c r="M47" s="7">
        <v>0</v>
      </c>
      <c r="N47" s="7">
        <v>6</v>
      </c>
      <c r="O47" s="7">
        <v>4100</v>
      </c>
      <c r="P47" s="7">
        <v>0</v>
      </c>
      <c r="Q47" s="7">
        <v>0</v>
      </c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>
        <v>580</v>
      </c>
      <c r="C48" s="7">
        <v>2318524</v>
      </c>
      <c r="D48" s="7">
        <v>249</v>
      </c>
      <c r="E48" s="7">
        <v>714195</v>
      </c>
      <c r="F48" s="7">
        <v>0</v>
      </c>
      <c r="G48" s="7">
        <v>0</v>
      </c>
      <c r="H48" s="7">
        <v>5</v>
      </c>
      <c r="I48" s="7">
        <v>12340</v>
      </c>
      <c r="J48" s="7">
        <v>1</v>
      </c>
      <c r="K48" s="7">
        <v>1000</v>
      </c>
      <c r="L48" s="7">
        <v>0</v>
      </c>
      <c r="M48" s="7">
        <v>0</v>
      </c>
      <c r="N48" s="7">
        <v>1</v>
      </c>
      <c r="O48" s="7">
        <v>910</v>
      </c>
      <c r="P48" s="7">
        <v>0</v>
      </c>
      <c r="Q48" s="7">
        <v>0</v>
      </c>
      <c r="R48" s="33" t="s">
        <v>13</v>
      </c>
      <c r="S48" s="34"/>
      <c r="T48" s="7">
        <v>1480</v>
      </c>
      <c r="U48" s="7">
        <v>9280380</v>
      </c>
      <c r="V48" s="7">
        <v>720</v>
      </c>
      <c r="W48" s="7">
        <v>320800</v>
      </c>
      <c r="X48" s="7">
        <v>2</v>
      </c>
      <c r="Y48" s="7">
        <v>133182</v>
      </c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>
        <v>309</v>
      </c>
      <c r="C49" s="7">
        <v>1145151</v>
      </c>
      <c r="D49" s="7">
        <v>157</v>
      </c>
      <c r="E49" s="7">
        <v>490600</v>
      </c>
      <c r="F49" s="7">
        <v>0</v>
      </c>
      <c r="G49" s="7">
        <v>0</v>
      </c>
      <c r="H49" s="7">
        <v>1</v>
      </c>
      <c r="I49" s="7">
        <v>300</v>
      </c>
      <c r="J49" s="7">
        <v>2</v>
      </c>
      <c r="K49" s="7">
        <v>1000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33" t="s">
        <v>28</v>
      </c>
      <c r="S49" s="34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>
        <v>678</v>
      </c>
      <c r="C50" s="7">
        <v>2564817</v>
      </c>
      <c r="D50" s="7">
        <v>344</v>
      </c>
      <c r="E50" s="7">
        <v>1088016</v>
      </c>
      <c r="F50" s="7">
        <v>1</v>
      </c>
      <c r="G50" s="7">
        <v>1500</v>
      </c>
      <c r="H50" s="7">
        <v>10</v>
      </c>
      <c r="I50" s="7">
        <v>23850</v>
      </c>
      <c r="J50" s="7">
        <v>4</v>
      </c>
      <c r="K50" s="7">
        <v>4000</v>
      </c>
      <c r="L50" s="7">
        <v>0</v>
      </c>
      <c r="M50" s="7">
        <v>0</v>
      </c>
      <c r="N50" s="7">
        <v>1</v>
      </c>
      <c r="O50" s="7">
        <v>1000</v>
      </c>
      <c r="P50" s="7">
        <v>0</v>
      </c>
      <c r="Q50" s="7">
        <v>0</v>
      </c>
      <c r="R50" s="33" t="s">
        <v>15</v>
      </c>
      <c r="S50" s="34"/>
      <c r="T50" s="7">
        <v>1641</v>
      </c>
      <c r="U50" s="7">
        <v>9929020</v>
      </c>
      <c r="V50" s="7">
        <v>679</v>
      </c>
      <c r="W50" s="7">
        <v>288800</v>
      </c>
      <c r="X50" s="7">
        <v>1</v>
      </c>
      <c r="Y50" s="7">
        <v>74987</v>
      </c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>
        <v>542</v>
      </c>
      <c r="C52" s="7">
        <v>2394070</v>
      </c>
      <c r="D52" s="7">
        <v>279</v>
      </c>
      <c r="E52" s="7">
        <v>1030580</v>
      </c>
      <c r="F52" s="7">
        <v>1</v>
      </c>
      <c r="G52" s="7">
        <v>1500</v>
      </c>
      <c r="H52" s="7">
        <v>12</v>
      </c>
      <c r="I52" s="7">
        <v>19070</v>
      </c>
      <c r="J52" s="7">
        <v>3</v>
      </c>
      <c r="K52" s="7">
        <v>2800</v>
      </c>
      <c r="L52" s="7">
        <v>0</v>
      </c>
      <c r="M52" s="7">
        <v>0</v>
      </c>
      <c r="N52" s="7">
        <v>5</v>
      </c>
      <c r="O52" s="7">
        <v>6520</v>
      </c>
      <c r="P52" s="7">
        <v>0</v>
      </c>
      <c r="Q52" s="7">
        <v>0</v>
      </c>
      <c r="R52" s="33" t="s">
        <v>16</v>
      </c>
      <c r="S52" s="34"/>
      <c r="T52" s="7">
        <v>1131</v>
      </c>
      <c r="U52" s="7">
        <v>6882540</v>
      </c>
      <c r="V52" s="7">
        <v>460</v>
      </c>
      <c r="W52" s="7">
        <v>188000</v>
      </c>
      <c r="X52" s="7">
        <v>0</v>
      </c>
      <c r="Y52" s="7">
        <v>0</v>
      </c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>
        <v>264</v>
      </c>
      <c r="C53" s="7">
        <v>1051651</v>
      </c>
      <c r="D53" s="7">
        <v>102</v>
      </c>
      <c r="E53" s="7">
        <v>299873</v>
      </c>
      <c r="F53" s="7">
        <v>1</v>
      </c>
      <c r="G53" s="7">
        <v>10000</v>
      </c>
      <c r="H53" s="7">
        <v>4</v>
      </c>
      <c r="I53" s="7">
        <v>6840</v>
      </c>
      <c r="J53" s="7">
        <v>1</v>
      </c>
      <c r="K53" s="7">
        <v>500</v>
      </c>
      <c r="L53" s="7">
        <v>0</v>
      </c>
      <c r="M53" s="7">
        <v>0</v>
      </c>
      <c r="N53" s="7">
        <v>1</v>
      </c>
      <c r="O53" s="7">
        <v>604</v>
      </c>
      <c r="P53" s="7">
        <v>0</v>
      </c>
      <c r="Q53" s="7">
        <v>0</v>
      </c>
      <c r="R53" s="33" t="s">
        <v>17</v>
      </c>
      <c r="S53" s="34"/>
      <c r="T53" s="7">
        <v>662</v>
      </c>
      <c r="U53" s="7">
        <v>3989040</v>
      </c>
      <c r="V53" s="7">
        <v>290</v>
      </c>
      <c r="W53" s="7">
        <v>118400</v>
      </c>
      <c r="X53" s="7">
        <v>1</v>
      </c>
      <c r="Y53" s="7">
        <v>190000</v>
      </c>
      <c r="Z53" s="7"/>
      <c r="AA53" s="7"/>
      <c r="AB53" s="7"/>
      <c r="AC53" s="7"/>
      <c r="AD53" s="7"/>
      <c r="AE53" s="7"/>
    </row>
    <row r="54" spans="1:31" x14ac:dyDescent="0.25">
      <c r="A54" s="3" t="s">
        <v>44</v>
      </c>
      <c r="B54" s="7">
        <v>306</v>
      </c>
      <c r="C54" s="7">
        <v>1070844</v>
      </c>
      <c r="D54" s="7">
        <v>180</v>
      </c>
      <c r="E54" s="7">
        <v>745580</v>
      </c>
      <c r="F54" s="7">
        <v>1</v>
      </c>
      <c r="G54" s="7">
        <v>3000</v>
      </c>
      <c r="H54" s="7">
        <v>1</v>
      </c>
      <c r="I54" s="7">
        <v>200</v>
      </c>
      <c r="J54" s="7">
        <v>3</v>
      </c>
      <c r="K54" s="7">
        <v>2000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33" t="s">
        <v>44</v>
      </c>
      <c r="S54" s="34"/>
      <c r="T54" s="7">
        <v>2315</v>
      </c>
      <c r="U54" s="7">
        <v>13661960</v>
      </c>
      <c r="V54" s="7">
        <v>1762</v>
      </c>
      <c r="W54" s="7">
        <v>753600</v>
      </c>
      <c r="X54" s="7">
        <v>4</v>
      </c>
      <c r="Y54" s="7">
        <v>604480</v>
      </c>
      <c r="Z54" s="7"/>
      <c r="AA54" s="7"/>
      <c r="AB54" s="7"/>
      <c r="AC54" s="7"/>
      <c r="AD54" s="7"/>
      <c r="AE54" s="7"/>
    </row>
    <row r="55" spans="1:31" x14ac:dyDescent="0.25">
      <c r="A55" s="3" t="s">
        <v>18</v>
      </c>
      <c r="B55" s="7">
        <v>224</v>
      </c>
      <c r="C55" s="7">
        <v>797991</v>
      </c>
      <c r="D55" s="7">
        <v>115</v>
      </c>
      <c r="E55" s="7">
        <v>399776</v>
      </c>
      <c r="F55" s="7">
        <v>0</v>
      </c>
      <c r="G55" s="7">
        <v>0</v>
      </c>
      <c r="H55" s="7">
        <v>10</v>
      </c>
      <c r="I55" s="7">
        <v>17368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33" t="s">
        <v>18</v>
      </c>
      <c r="S55" s="34"/>
      <c r="T55" s="7">
        <v>1016</v>
      </c>
      <c r="U55" s="7">
        <v>5772960</v>
      </c>
      <c r="V55" s="7">
        <v>813</v>
      </c>
      <c r="W55" s="7">
        <v>330400</v>
      </c>
      <c r="X55" s="7">
        <v>0</v>
      </c>
      <c r="Y55" s="7">
        <v>0</v>
      </c>
      <c r="Z55" s="7"/>
      <c r="AA55" s="7"/>
      <c r="AB55" s="7"/>
      <c r="AC55" s="7"/>
      <c r="AD55" s="7"/>
      <c r="AE55" s="7"/>
    </row>
    <row r="56" spans="1:31" x14ac:dyDescent="0.25">
      <c r="A56" s="3" t="s">
        <v>19</v>
      </c>
      <c r="B56" s="7">
        <v>57</v>
      </c>
      <c r="C56" s="7">
        <v>273339</v>
      </c>
      <c r="D56" s="7">
        <v>12</v>
      </c>
      <c r="E56" s="7">
        <v>37337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33" t="s">
        <v>19</v>
      </c>
      <c r="S56" s="34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</row>
    <row r="57" spans="1:31" x14ac:dyDescent="0.25">
      <c r="A57" s="3" t="s">
        <v>29</v>
      </c>
      <c r="B57" s="7">
        <v>257</v>
      </c>
      <c r="C57" s="7">
        <v>993173</v>
      </c>
      <c r="D57" s="7">
        <v>160</v>
      </c>
      <c r="E57" s="7">
        <v>709511</v>
      </c>
      <c r="F57" s="7">
        <v>0</v>
      </c>
      <c r="G57" s="7">
        <v>0</v>
      </c>
      <c r="H57" s="7">
        <v>5</v>
      </c>
      <c r="I57" s="7">
        <v>5360</v>
      </c>
      <c r="J57" s="7">
        <v>1</v>
      </c>
      <c r="K57" s="7">
        <v>1000</v>
      </c>
      <c r="L57" s="7">
        <v>4</v>
      </c>
      <c r="M57" s="7">
        <v>6600</v>
      </c>
      <c r="N57" s="7">
        <v>0</v>
      </c>
      <c r="O57" s="7">
        <v>0</v>
      </c>
      <c r="P57" s="7">
        <v>0</v>
      </c>
      <c r="Q57" s="7">
        <v>0</v>
      </c>
      <c r="R57" s="33" t="s">
        <v>29</v>
      </c>
      <c r="S57" s="34"/>
      <c r="T57" s="7">
        <v>925</v>
      </c>
      <c r="U57" s="7">
        <v>5188420</v>
      </c>
      <c r="V57" s="7">
        <v>617</v>
      </c>
      <c r="W57" s="7">
        <v>270800</v>
      </c>
      <c r="X57" s="7">
        <v>1</v>
      </c>
      <c r="Y57" s="7">
        <v>180000</v>
      </c>
      <c r="Z57" s="7"/>
      <c r="AA57" s="7"/>
      <c r="AB57" s="7"/>
      <c r="AC57" s="7"/>
      <c r="AD57" s="7"/>
      <c r="AE57" s="7"/>
    </row>
    <row r="58" spans="1:31" x14ac:dyDescent="0.25">
      <c r="A58" s="3" t="s">
        <v>45</v>
      </c>
      <c r="B58" s="7">
        <v>311</v>
      </c>
      <c r="C58" s="7">
        <v>1182146</v>
      </c>
      <c r="D58" s="7">
        <v>184</v>
      </c>
      <c r="E58" s="7">
        <v>596059</v>
      </c>
      <c r="F58" s="7">
        <v>1</v>
      </c>
      <c r="G58" s="7">
        <v>12156</v>
      </c>
      <c r="H58" s="7">
        <v>0</v>
      </c>
      <c r="I58" s="7">
        <v>0</v>
      </c>
      <c r="J58" s="7">
        <v>1</v>
      </c>
      <c r="K58" s="7">
        <v>650</v>
      </c>
      <c r="L58" s="7">
        <v>0</v>
      </c>
      <c r="M58" s="7">
        <v>0</v>
      </c>
      <c r="N58" s="7">
        <v>0</v>
      </c>
      <c r="O58" s="7">
        <v>0</v>
      </c>
      <c r="P58" s="7">
        <v>1</v>
      </c>
      <c r="Q58" s="7">
        <v>3000</v>
      </c>
      <c r="R58" s="33" t="s">
        <v>45</v>
      </c>
      <c r="S58" s="34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</row>
    <row r="59" spans="1:31" s="8" customFormat="1" x14ac:dyDescent="0.25">
      <c r="A59" s="1" t="s">
        <v>22</v>
      </c>
      <c r="B59" s="9">
        <f>SUM(B35:B58)</f>
        <v>17507</v>
      </c>
      <c r="C59" s="9">
        <f t="shared" ref="C59:Q59" si="2">SUM(C35:C58)</f>
        <v>66917001.649999999</v>
      </c>
      <c r="D59" s="9">
        <f t="shared" si="2"/>
        <v>8022</v>
      </c>
      <c r="E59" s="9">
        <f t="shared" si="2"/>
        <v>25354047.079999998</v>
      </c>
      <c r="F59" s="9">
        <f t="shared" si="2"/>
        <v>39</v>
      </c>
      <c r="G59" s="9">
        <f t="shared" si="2"/>
        <v>127292</v>
      </c>
      <c r="H59" s="9">
        <f t="shared" si="2"/>
        <v>109</v>
      </c>
      <c r="I59" s="9">
        <f t="shared" si="2"/>
        <v>217803</v>
      </c>
      <c r="J59" s="9">
        <f t="shared" si="2"/>
        <v>84</v>
      </c>
      <c r="K59" s="9">
        <f t="shared" si="2"/>
        <v>59150</v>
      </c>
      <c r="L59" s="9">
        <f t="shared" si="2"/>
        <v>16</v>
      </c>
      <c r="M59" s="9">
        <f t="shared" si="2"/>
        <v>24095</v>
      </c>
      <c r="N59" s="9">
        <f t="shared" si="2"/>
        <v>114</v>
      </c>
      <c r="O59" s="9">
        <f t="shared" si="2"/>
        <v>105844</v>
      </c>
      <c r="P59" s="9">
        <f t="shared" si="2"/>
        <v>3</v>
      </c>
      <c r="Q59" s="9">
        <f t="shared" si="2"/>
        <v>11000</v>
      </c>
      <c r="R59" s="38" t="s">
        <v>22</v>
      </c>
      <c r="S59" s="39"/>
      <c r="T59" s="9">
        <f>SUM(T35:T58)</f>
        <v>28802</v>
      </c>
      <c r="U59" s="9">
        <f t="shared" ref="U59:AE59" si="3">SUM(U35:U58)</f>
        <v>172779282</v>
      </c>
      <c r="V59" s="9">
        <f t="shared" si="3"/>
        <v>19119</v>
      </c>
      <c r="W59" s="9">
        <f t="shared" si="3"/>
        <v>8150800</v>
      </c>
      <c r="X59" s="9">
        <f t="shared" si="3"/>
        <v>45</v>
      </c>
      <c r="Y59" s="9">
        <f t="shared" si="3"/>
        <v>5419332</v>
      </c>
      <c r="Z59" s="9">
        <f>SUM(Z35:Z58)</f>
        <v>0</v>
      </c>
      <c r="AA59" s="9">
        <f t="shared" si="3"/>
        <v>0</v>
      </c>
      <c r="AB59" s="9">
        <f t="shared" si="3"/>
        <v>0</v>
      </c>
      <c r="AC59" s="9">
        <f t="shared" si="3"/>
        <v>0</v>
      </c>
      <c r="AD59" s="9">
        <f t="shared" si="3"/>
        <v>0</v>
      </c>
      <c r="AE59" s="9">
        <f t="shared" si="3"/>
        <v>0</v>
      </c>
    </row>
  </sheetData>
  <mergeCells count="76"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X33:Y33"/>
    <mergeCell ref="R34:S34"/>
    <mergeCell ref="T33:U33"/>
    <mergeCell ref="V33:W33"/>
    <mergeCell ref="R47:S47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R35:S35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B1:C1"/>
    <mergeCell ref="D1:E1"/>
    <mergeCell ref="F1:G1"/>
    <mergeCell ref="H1:I1"/>
    <mergeCell ref="J1:K1"/>
    <mergeCell ref="AD33:AE33"/>
    <mergeCell ref="AB33:AC33"/>
    <mergeCell ref="Z33:AA33"/>
    <mergeCell ref="V1:W1"/>
    <mergeCell ref="L2:M2"/>
    <mergeCell ref="L1:M1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69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69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" t="s">
        <v>1</v>
      </c>
      <c r="B2" s="2" t="s">
        <v>37</v>
      </c>
      <c r="C2" s="2" t="s">
        <v>2</v>
      </c>
      <c r="D2" s="2" t="s">
        <v>37</v>
      </c>
      <c r="E2" s="2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>
        <v>5295</v>
      </c>
      <c r="C3" s="6">
        <v>3883862.56</v>
      </c>
      <c r="D3" s="6">
        <v>3302</v>
      </c>
      <c r="E3" s="6">
        <v>21580100.100000001</v>
      </c>
      <c r="F3" s="6">
        <v>3785</v>
      </c>
      <c r="G3" s="6">
        <v>16734379.970000001</v>
      </c>
      <c r="H3" s="6">
        <v>33</v>
      </c>
      <c r="I3" s="6">
        <v>381000</v>
      </c>
      <c r="J3" s="6">
        <v>3</v>
      </c>
      <c r="K3" s="6">
        <v>15000</v>
      </c>
      <c r="L3" s="33" t="s">
        <v>3</v>
      </c>
      <c r="M3" s="34"/>
      <c r="N3" s="6">
        <v>269</v>
      </c>
      <c r="O3" s="6">
        <v>2339541</v>
      </c>
      <c r="P3" s="6">
        <v>269</v>
      </c>
      <c r="Q3" s="6">
        <v>1488420.22</v>
      </c>
      <c r="R3" s="6">
        <v>0</v>
      </c>
      <c r="S3" s="6">
        <v>0</v>
      </c>
      <c r="T3" s="6">
        <v>1</v>
      </c>
      <c r="U3" s="6">
        <v>4000</v>
      </c>
      <c r="V3" s="6">
        <v>0</v>
      </c>
      <c r="W3" s="6">
        <v>0</v>
      </c>
    </row>
    <row r="4" spans="1:23" x14ac:dyDescent="0.25">
      <c r="A4" s="3" t="s">
        <v>4</v>
      </c>
      <c r="B4" s="6">
        <v>3514</v>
      </c>
      <c r="C4" s="6">
        <v>2193990</v>
      </c>
      <c r="D4" s="6">
        <v>1966</v>
      </c>
      <c r="E4" s="6">
        <v>12686571</v>
      </c>
      <c r="F4" s="6">
        <v>3357</v>
      </c>
      <c r="G4" s="6">
        <v>12262286</v>
      </c>
      <c r="H4" s="6">
        <v>19</v>
      </c>
      <c r="I4" s="6">
        <v>211000</v>
      </c>
      <c r="J4" s="6">
        <v>0</v>
      </c>
      <c r="K4" s="6">
        <v>0</v>
      </c>
      <c r="L4" s="33" t="s">
        <v>4</v>
      </c>
      <c r="M4" s="34"/>
      <c r="N4" s="6">
        <v>155</v>
      </c>
      <c r="O4" s="6">
        <v>1465396</v>
      </c>
      <c r="P4" s="6">
        <v>153</v>
      </c>
      <c r="Q4" s="6">
        <v>826235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6">
        <v>1647</v>
      </c>
      <c r="C5" s="6">
        <v>1059678</v>
      </c>
      <c r="D5" s="6">
        <v>837</v>
      </c>
      <c r="E5" s="6">
        <v>5221869</v>
      </c>
      <c r="F5" s="6">
        <v>1225</v>
      </c>
      <c r="G5" s="6">
        <v>4202136</v>
      </c>
      <c r="H5" s="6">
        <v>8</v>
      </c>
      <c r="I5" s="6">
        <v>102000</v>
      </c>
      <c r="J5" s="6">
        <v>3</v>
      </c>
      <c r="K5" s="6">
        <v>15000</v>
      </c>
      <c r="L5" s="33" t="s">
        <v>5</v>
      </c>
      <c r="M5" s="34"/>
      <c r="N5" s="7">
        <v>74</v>
      </c>
      <c r="O5" s="7">
        <v>619545</v>
      </c>
      <c r="P5" s="7">
        <v>78</v>
      </c>
      <c r="Q5" s="7">
        <v>444766</v>
      </c>
      <c r="R5" s="7">
        <v>0</v>
      </c>
      <c r="S5" s="7">
        <v>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33" t="s">
        <v>6</v>
      </c>
      <c r="M6" s="34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>
        <v>1024</v>
      </c>
      <c r="C7" s="6">
        <v>671140</v>
      </c>
      <c r="D7" s="6">
        <v>514</v>
      </c>
      <c r="E7" s="6">
        <v>3265241</v>
      </c>
      <c r="F7" s="6">
        <v>712</v>
      </c>
      <c r="G7" s="6">
        <v>2677392</v>
      </c>
      <c r="H7" s="6">
        <v>2</v>
      </c>
      <c r="I7" s="6">
        <v>23000</v>
      </c>
      <c r="J7" s="6">
        <v>1</v>
      </c>
      <c r="K7" s="6">
        <v>5000</v>
      </c>
      <c r="L7" s="33" t="s">
        <v>7</v>
      </c>
      <c r="M7" s="34"/>
      <c r="N7" s="6">
        <v>50</v>
      </c>
      <c r="O7" s="6">
        <v>534811</v>
      </c>
      <c r="P7" s="6">
        <v>60</v>
      </c>
      <c r="Q7" s="6">
        <v>315009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4888</v>
      </c>
      <c r="C8" s="6">
        <v>3237510</v>
      </c>
      <c r="D8" s="6">
        <v>3126</v>
      </c>
      <c r="E8" s="6">
        <v>20105968</v>
      </c>
      <c r="F8" s="6">
        <v>4175</v>
      </c>
      <c r="G8" s="6">
        <v>16009626</v>
      </c>
      <c r="H8" s="6">
        <v>26</v>
      </c>
      <c r="I8" s="6">
        <v>305000</v>
      </c>
      <c r="J8" s="6">
        <v>3</v>
      </c>
      <c r="K8" s="6">
        <v>15000</v>
      </c>
      <c r="L8" s="33" t="s">
        <v>8</v>
      </c>
      <c r="M8" s="34"/>
      <c r="N8" s="6">
        <v>254</v>
      </c>
      <c r="O8" s="6">
        <v>2215080</v>
      </c>
      <c r="P8" s="6">
        <v>269</v>
      </c>
      <c r="Q8" s="6">
        <v>1416579</v>
      </c>
      <c r="R8" s="6">
        <v>2</v>
      </c>
      <c r="S8" s="6">
        <v>20000</v>
      </c>
      <c r="T8" s="6">
        <v>0</v>
      </c>
      <c r="U8" s="6">
        <v>0</v>
      </c>
      <c r="V8" s="6">
        <v>2</v>
      </c>
      <c r="W8" s="6">
        <v>50000</v>
      </c>
    </row>
    <row r="9" spans="1:23" x14ac:dyDescent="0.25">
      <c r="A9" s="3" t="s">
        <v>9</v>
      </c>
      <c r="B9" s="6">
        <v>4160</v>
      </c>
      <c r="C9" s="6">
        <v>2963340</v>
      </c>
      <c r="D9" s="6">
        <v>2010</v>
      </c>
      <c r="E9" s="6">
        <v>12405551</v>
      </c>
      <c r="F9" s="6">
        <v>3256</v>
      </c>
      <c r="G9" s="6">
        <v>16148244</v>
      </c>
      <c r="H9" s="6">
        <v>18</v>
      </c>
      <c r="I9" s="6">
        <v>213000</v>
      </c>
      <c r="J9" s="6">
        <v>6</v>
      </c>
      <c r="K9" s="6">
        <v>30000</v>
      </c>
      <c r="L9" s="33" t="s">
        <v>9</v>
      </c>
      <c r="M9" s="34"/>
      <c r="N9" s="6">
        <v>211</v>
      </c>
      <c r="O9" s="6">
        <v>1622893</v>
      </c>
      <c r="P9" s="6">
        <v>186</v>
      </c>
      <c r="Q9" s="6">
        <v>1049842</v>
      </c>
      <c r="R9" s="6">
        <v>3</v>
      </c>
      <c r="S9" s="6">
        <v>35000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2045</v>
      </c>
      <c r="C10" s="6">
        <v>1428480</v>
      </c>
      <c r="D10" s="6">
        <v>982</v>
      </c>
      <c r="E10" s="6">
        <v>6056580</v>
      </c>
      <c r="F10" s="6">
        <v>1718</v>
      </c>
      <c r="G10" s="6">
        <v>7086904</v>
      </c>
      <c r="H10" s="6">
        <v>14</v>
      </c>
      <c r="I10" s="6">
        <v>164000</v>
      </c>
      <c r="J10" s="6">
        <v>1</v>
      </c>
      <c r="K10" s="6">
        <v>5000</v>
      </c>
      <c r="L10" s="33" t="s">
        <v>10</v>
      </c>
      <c r="M10" s="34"/>
      <c r="N10" s="6">
        <v>96</v>
      </c>
      <c r="O10" s="6">
        <v>803541</v>
      </c>
      <c r="P10" s="6">
        <v>82</v>
      </c>
      <c r="Q10" s="6">
        <v>418571</v>
      </c>
      <c r="R10" s="6">
        <v>2</v>
      </c>
      <c r="S10" s="6">
        <v>19000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2528</v>
      </c>
      <c r="C11" s="6">
        <v>1697120</v>
      </c>
      <c r="D11" s="6">
        <v>1459</v>
      </c>
      <c r="E11" s="6">
        <v>9473807</v>
      </c>
      <c r="F11" s="6">
        <v>2249</v>
      </c>
      <c r="G11" s="6">
        <v>9009453</v>
      </c>
      <c r="H11" s="6">
        <v>21</v>
      </c>
      <c r="I11" s="6">
        <v>243000</v>
      </c>
      <c r="J11" s="6">
        <v>0</v>
      </c>
      <c r="K11" s="6">
        <v>0</v>
      </c>
      <c r="L11" s="33" t="s">
        <v>11</v>
      </c>
      <c r="M11" s="34"/>
      <c r="N11" s="6">
        <v>70</v>
      </c>
      <c r="O11" s="6">
        <v>587302</v>
      </c>
      <c r="P11" s="6">
        <v>71</v>
      </c>
      <c r="Q11" s="6">
        <v>382632</v>
      </c>
      <c r="R11" s="6">
        <v>1</v>
      </c>
      <c r="S11" s="6">
        <v>8000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1150</v>
      </c>
      <c r="C12" s="6">
        <v>802720</v>
      </c>
      <c r="D12" s="6">
        <v>635</v>
      </c>
      <c r="E12" s="6">
        <v>4192241</v>
      </c>
      <c r="F12" s="6">
        <v>859</v>
      </c>
      <c r="G12" s="6">
        <v>3287488</v>
      </c>
      <c r="H12" s="6">
        <v>11</v>
      </c>
      <c r="I12" s="6">
        <v>115000</v>
      </c>
      <c r="J12" s="6">
        <v>1</v>
      </c>
      <c r="K12" s="6">
        <v>5000</v>
      </c>
      <c r="L12" s="33" t="s">
        <v>12</v>
      </c>
      <c r="M12" s="34"/>
      <c r="N12" s="6">
        <v>16</v>
      </c>
      <c r="O12" s="6">
        <v>124642</v>
      </c>
      <c r="P12" s="6">
        <v>19</v>
      </c>
      <c r="Q12" s="6">
        <v>95301</v>
      </c>
      <c r="R12" s="6">
        <v>1</v>
      </c>
      <c r="S12" s="6">
        <v>8000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13</v>
      </c>
      <c r="B13" s="6">
        <v>1049</v>
      </c>
      <c r="C13" s="6">
        <v>710180</v>
      </c>
      <c r="D13" s="6">
        <v>698</v>
      </c>
      <c r="E13" s="6">
        <v>4519256</v>
      </c>
      <c r="F13" s="6">
        <v>798</v>
      </c>
      <c r="G13" s="6">
        <v>3248632</v>
      </c>
      <c r="H13" s="6">
        <v>5</v>
      </c>
      <c r="I13" s="6">
        <v>53000</v>
      </c>
      <c r="J13" s="6">
        <v>2</v>
      </c>
      <c r="K13" s="6">
        <v>10000</v>
      </c>
      <c r="L13" s="33" t="s">
        <v>13</v>
      </c>
      <c r="M13" s="34"/>
      <c r="N13" s="6">
        <v>49</v>
      </c>
      <c r="O13" s="6">
        <v>386257</v>
      </c>
      <c r="P13" s="6">
        <v>44</v>
      </c>
      <c r="Q13" s="6">
        <v>230169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3" t="s">
        <v>14</v>
      </c>
      <c r="M14" s="34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28</v>
      </c>
      <c r="B15" s="6">
        <v>572</v>
      </c>
      <c r="C15" s="6">
        <v>373330</v>
      </c>
      <c r="D15" s="6">
        <v>429</v>
      </c>
      <c r="E15" s="6">
        <v>2834270</v>
      </c>
      <c r="F15" s="6">
        <v>454</v>
      </c>
      <c r="G15" s="6">
        <v>1631346</v>
      </c>
      <c r="H15" s="6">
        <v>2</v>
      </c>
      <c r="I15" s="6">
        <v>26000</v>
      </c>
      <c r="J15" s="6">
        <v>0</v>
      </c>
      <c r="K15" s="6">
        <v>0</v>
      </c>
      <c r="L15" s="33" t="s">
        <v>28</v>
      </c>
      <c r="M15" s="34"/>
      <c r="N15" s="6">
        <v>33</v>
      </c>
      <c r="O15" s="6">
        <v>265761</v>
      </c>
      <c r="P15" s="6">
        <v>33</v>
      </c>
      <c r="Q15" s="6">
        <v>203916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1671</v>
      </c>
      <c r="C16" s="6">
        <v>1086870</v>
      </c>
      <c r="D16" s="6">
        <v>1220</v>
      </c>
      <c r="E16" s="6">
        <v>7820597</v>
      </c>
      <c r="F16" s="6">
        <v>1093</v>
      </c>
      <c r="G16" s="6">
        <v>4467629</v>
      </c>
      <c r="H16" s="6">
        <v>7</v>
      </c>
      <c r="I16" s="6">
        <v>82000</v>
      </c>
      <c r="J16" s="6">
        <v>1</v>
      </c>
      <c r="K16" s="6">
        <v>5000</v>
      </c>
      <c r="L16" s="33" t="s">
        <v>15</v>
      </c>
      <c r="M16" s="34"/>
      <c r="N16" s="6">
        <v>109</v>
      </c>
      <c r="O16" s="6">
        <v>1003275</v>
      </c>
      <c r="P16" s="6">
        <v>113</v>
      </c>
      <c r="Q16" s="6">
        <v>616391</v>
      </c>
      <c r="R16" s="6">
        <v>0</v>
      </c>
      <c r="S16" s="6">
        <v>0</v>
      </c>
      <c r="T16" s="6">
        <v>0</v>
      </c>
      <c r="U16" s="6">
        <v>0</v>
      </c>
      <c r="V16" s="6">
        <v>1</v>
      </c>
      <c r="W16" s="6">
        <v>25000</v>
      </c>
    </row>
    <row r="17" spans="1:23" x14ac:dyDescent="0.25">
      <c r="A17" s="3" t="s">
        <v>16</v>
      </c>
      <c r="B17" s="6">
        <v>966</v>
      </c>
      <c r="C17" s="6">
        <v>610540</v>
      </c>
      <c r="D17" s="6">
        <v>689</v>
      </c>
      <c r="E17" s="6">
        <v>4470779</v>
      </c>
      <c r="F17" s="6">
        <v>701</v>
      </c>
      <c r="G17" s="6">
        <v>3134227</v>
      </c>
      <c r="H17" s="6">
        <v>4</v>
      </c>
      <c r="I17" s="6">
        <v>43000</v>
      </c>
      <c r="J17" s="6">
        <v>1</v>
      </c>
      <c r="K17" s="6">
        <v>5000</v>
      </c>
      <c r="L17" s="33" t="s">
        <v>16</v>
      </c>
      <c r="M17" s="34"/>
      <c r="N17" s="6">
        <v>79</v>
      </c>
      <c r="O17" s="6">
        <v>655114</v>
      </c>
      <c r="P17" s="6">
        <v>75</v>
      </c>
      <c r="Q17" s="6">
        <v>396384</v>
      </c>
      <c r="R17" s="6">
        <v>1</v>
      </c>
      <c r="S17" s="6">
        <v>8000</v>
      </c>
      <c r="T17" s="6">
        <v>0</v>
      </c>
      <c r="U17" s="6">
        <v>0</v>
      </c>
      <c r="V17" s="6">
        <v>0</v>
      </c>
      <c r="W17" s="6">
        <v>0</v>
      </c>
    </row>
    <row r="18" spans="1:23" x14ac:dyDescent="0.25">
      <c r="A18" s="3" t="s">
        <v>17</v>
      </c>
      <c r="B18" s="6">
        <v>535</v>
      </c>
      <c r="C18" s="6">
        <v>354130</v>
      </c>
      <c r="D18" s="6">
        <v>409</v>
      </c>
      <c r="E18" s="6">
        <v>2773720</v>
      </c>
      <c r="F18" s="6">
        <v>220</v>
      </c>
      <c r="G18" s="6">
        <v>725396</v>
      </c>
      <c r="H18" s="6">
        <v>2</v>
      </c>
      <c r="I18" s="6">
        <v>23000</v>
      </c>
      <c r="J18" s="6">
        <v>1</v>
      </c>
      <c r="K18" s="6">
        <v>5000</v>
      </c>
      <c r="L18" s="33" t="s">
        <v>17</v>
      </c>
      <c r="M18" s="34"/>
      <c r="N18" s="6">
        <v>36</v>
      </c>
      <c r="O18" s="6">
        <v>429955</v>
      </c>
      <c r="P18" s="6">
        <v>51</v>
      </c>
      <c r="Q18" s="6">
        <v>257600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</row>
    <row r="19" spans="1:23" x14ac:dyDescent="0.25">
      <c r="A19" s="3" t="s">
        <v>44</v>
      </c>
      <c r="B19" s="6">
        <v>1040</v>
      </c>
      <c r="C19" s="6">
        <v>716340</v>
      </c>
      <c r="D19" s="6">
        <v>1136</v>
      </c>
      <c r="E19" s="6">
        <v>7776691</v>
      </c>
      <c r="F19" s="6">
        <v>636</v>
      </c>
      <c r="G19" s="6">
        <v>2342899</v>
      </c>
      <c r="H19" s="6">
        <v>7</v>
      </c>
      <c r="I19" s="6">
        <v>82000</v>
      </c>
      <c r="J19" s="6">
        <v>0</v>
      </c>
      <c r="K19" s="6">
        <v>0</v>
      </c>
      <c r="L19" s="33" t="s">
        <v>44</v>
      </c>
      <c r="M19" s="34"/>
      <c r="N19" s="6">
        <v>63</v>
      </c>
      <c r="O19" s="6">
        <v>734334</v>
      </c>
      <c r="P19" s="6">
        <v>87</v>
      </c>
      <c r="Q19" s="6">
        <v>452112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3" x14ac:dyDescent="0.25">
      <c r="A20" s="3" t="s">
        <v>18</v>
      </c>
      <c r="B20" s="6">
        <v>544</v>
      </c>
      <c r="C20" s="6">
        <v>350590</v>
      </c>
      <c r="D20" s="6">
        <v>549</v>
      </c>
      <c r="E20" s="6">
        <v>3713209</v>
      </c>
      <c r="F20" s="6">
        <v>342</v>
      </c>
      <c r="G20" s="6">
        <v>1175396</v>
      </c>
      <c r="H20" s="6">
        <v>3</v>
      </c>
      <c r="I20" s="6">
        <v>36000</v>
      </c>
      <c r="J20" s="6">
        <v>1</v>
      </c>
      <c r="K20" s="6">
        <v>5000</v>
      </c>
      <c r="L20" s="33" t="s">
        <v>18</v>
      </c>
      <c r="M20" s="34"/>
      <c r="N20" s="7">
        <v>37</v>
      </c>
      <c r="O20" s="7">
        <v>348357</v>
      </c>
      <c r="P20" s="7">
        <v>42</v>
      </c>
      <c r="Q20" s="7">
        <v>218382</v>
      </c>
      <c r="R20" s="7">
        <v>0</v>
      </c>
      <c r="S20" s="7">
        <v>0</v>
      </c>
      <c r="T20" s="6">
        <v>0</v>
      </c>
      <c r="U20" s="6">
        <v>0</v>
      </c>
      <c r="V20" s="6">
        <v>0</v>
      </c>
      <c r="W20" s="6">
        <v>0</v>
      </c>
    </row>
    <row r="21" spans="1:23" x14ac:dyDescent="0.25">
      <c r="A21" s="3" t="s">
        <v>19</v>
      </c>
      <c r="B21" s="6">
        <v>355</v>
      </c>
      <c r="C21" s="6">
        <v>222470</v>
      </c>
      <c r="D21" s="6">
        <v>277</v>
      </c>
      <c r="E21" s="6">
        <v>1824543</v>
      </c>
      <c r="F21" s="6">
        <v>203</v>
      </c>
      <c r="G21" s="6">
        <v>704631</v>
      </c>
      <c r="H21" s="53">
        <v>2</v>
      </c>
      <c r="I21" s="6">
        <v>23000</v>
      </c>
      <c r="J21" s="6">
        <v>0</v>
      </c>
      <c r="K21" s="6">
        <v>0</v>
      </c>
      <c r="L21" s="33" t="s">
        <v>19</v>
      </c>
      <c r="M21" s="34"/>
      <c r="N21" s="6">
        <v>18</v>
      </c>
      <c r="O21" s="6">
        <v>190373</v>
      </c>
      <c r="P21" s="6">
        <v>26</v>
      </c>
      <c r="Q21" s="6">
        <v>162250</v>
      </c>
      <c r="R21" s="6">
        <v>0</v>
      </c>
      <c r="S21" s="6">
        <v>0</v>
      </c>
      <c r="T21" s="6">
        <v>0</v>
      </c>
      <c r="U21" s="6">
        <v>0</v>
      </c>
      <c r="V21" s="6">
        <v>1</v>
      </c>
      <c r="W21" s="6">
        <v>25000</v>
      </c>
    </row>
    <row r="22" spans="1:23" x14ac:dyDescent="0.25">
      <c r="A22" s="3" t="s">
        <v>29</v>
      </c>
      <c r="B22" s="6">
        <v>683</v>
      </c>
      <c r="C22" s="6">
        <v>441380</v>
      </c>
      <c r="D22" s="6">
        <v>750</v>
      </c>
      <c r="E22" s="6">
        <v>4995692</v>
      </c>
      <c r="F22" s="6">
        <v>436</v>
      </c>
      <c r="G22" s="6">
        <v>1525788</v>
      </c>
      <c r="H22" s="6">
        <v>4</v>
      </c>
      <c r="I22" s="6">
        <v>46000</v>
      </c>
      <c r="J22" s="6">
        <v>1</v>
      </c>
      <c r="K22" s="6">
        <v>5000</v>
      </c>
      <c r="L22" s="33" t="s">
        <v>29</v>
      </c>
      <c r="M22" s="34"/>
      <c r="N22" s="6">
        <v>45</v>
      </c>
      <c r="O22" s="6">
        <v>460402</v>
      </c>
      <c r="P22" s="6">
        <v>54</v>
      </c>
      <c r="Q22" s="6">
        <v>290365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</row>
    <row r="23" spans="1:23" x14ac:dyDescent="0.25">
      <c r="A23" s="3" t="s">
        <v>20</v>
      </c>
      <c r="B23" s="6">
        <v>601</v>
      </c>
      <c r="C23" s="6">
        <v>416670</v>
      </c>
      <c r="D23" s="6">
        <v>444</v>
      </c>
      <c r="E23" s="6">
        <v>2847129</v>
      </c>
      <c r="F23" s="6">
        <v>370</v>
      </c>
      <c r="G23" s="6">
        <v>1332342</v>
      </c>
      <c r="H23" s="6">
        <v>6</v>
      </c>
      <c r="I23" s="6">
        <v>72000</v>
      </c>
      <c r="J23" s="6">
        <v>0</v>
      </c>
      <c r="K23" s="6">
        <v>0</v>
      </c>
      <c r="L23" s="33" t="s">
        <v>20</v>
      </c>
      <c r="M23" s="34"/>
      <c r="N23" s="6">
        <v>41</v>
      </c>
      <c r="O23" s="6">
        <v>288091</v>
      </c>
      <c r="P23" s="6">
        <v>39</v>
      </c>
      <c r="Q23" s="6">
        <v>199049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3" x14ac:dyDescent="0.25">
      <c r="A24" s="3" t="s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33" t="s">
        <v>21</v>
      </c>
      <c r="M24" s="34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s="8" customFormat="1" x14ac:dyDescent="0.25">
      <c r="A25" s="1" t="s">
        <v>22</v>
      </c>
      <c r="B25" s="9">
        <f>SUM(B3:B24)</f>
        <v>34267</v>
      </c>
      <c r="C25" s="9">
        <f t="shared" ref="C25:K25" si="0">SUM(C3:C24)</f>
        <v>23220340.560000002</v>
      </c>
      <c r="D25" s="9">
        <f t="shared" si="0"/>
        <v>21432</v>
      </c>
      <c r="E25" s="9">
        <f t="shared" si="0"/>
        <v>138563814.09999999</v>
      </c>
      <c r="F25" s="9">
        <f t="shared" si="0"/>
        <v>26589</v>
      </c>
      <c r="G25" s="9">
        <f t="shared" si="0"/>
        <v>107706194.97</v>
      </c>
      <c r="H25" s="9">
        <f t="shared" si="0"/>
        <v>194</v>
      </c>
      <c r="I25" s="9">
        <f t="shared" si="0"/>
        <v>2243000</v>
      </c>
      <c r="J25" s="9">
        <f t="shared" si="0"/>
        <v>25</v>
      </c>
      <c r="K25" s="9">
        <f t="shared" si="0"/>
        <v>125000</v>
      </c>
      <c r="L25" s="38" t="s">
        <v>22</v>
      </c>
      <c r="M25" s="39"/>
      <c r="N25" s="9">
        <f>SUM(N3:N24)</f>
        <v>1705</v>
      </c>
      <c r="O25" s="9">
        <f t="shared" ref="O25:W25" si="1">SUM(O3:O24)</f>
        <v>15074670</v>
      </c>
      <c r="P25" s="9">
        <f t="shared" si="1"/>
        <v>1751</v>
      </c>
      <c r="Q25" s="9">
        <f t="shared" si="1"/>
        <v>9463973.2199999988</v>
      </c>
      <c r="R25" s="9">
        <f t="shared" si="1"/>
        <v>10</v>
      </c>
      <c r="S25" s="9">
        <f t="shared" si="1"/>
        <v>98000</v>
      </c>
      <c r="T25" s="9">
        <f t="shared" si="1"/>
        <v>1</v>
      </c>
      <c r="U25" s="9">
        <f t="shared" si="1"/>
        <v>4000</v>
      </c>
      <c r="V25" s="9">
        <f t="shared" si="1"/>
        <v>4</v>
      </c>
      <c r="W25" s="9">
        <f t="shared" si="1"/>
        <v>100000</v>
      </c>
    </row>
    <row r="27" spans="1:23" x14ac:dyDescent="0.25">
      <c r="A27" s="14">
        <f>B25+D25+F25+H25+J25+N25+P25+R25+T25+V25+B59+D59+F59+H59+J59+L59+N59+P59+T59+V59+X59+Z59+AB59+AD59</f>
        <v>171055</v>
      </c>
    </row>
    <row r="28" spans="1:23" x14ac:dyDescent="0.25">
      <c r="A28" s="14">
        <f>C25+E25+G25+I25+K25+O25+Q25+S25+U25+W25+C59+E59+G59+I59+K59+M59+O59+Q59+U59+W59+Y59+AA59+AC59+AE59</f>
        <v>569735888.33000016</v>
      </c>
    </row>
    <row r="33" spans="1:31" ht="30" customHeight="1" x14ac:dyDescent="0.25">
      <c r="A33" s="5" t="s">
        <v>69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69</v>
      </c>
      <c r="S33" s="32"/>
      <c r="T33" s="30" t="s">
        <v>54</v>
      </c>
      <c r="U33" s="30"/>
      <c r="V33" s="27" t="s">
        <v>35</v>
      </c>
      <c r="W33" s="27"/>
      <c r="X33" s="36" t="s">
        <v>36</v>
      </c>
      <c r="Y33" s="37"/>
      <c r="Z33" s="36" t="s">
        <v>56</v>
      </c>
      <c r="AA33" s="37"/>
      <c r="AB33" s="36" t="s">
        <v>55</v>
      </c>
      <c r="AC33" s="37"/>
      <c r="AD33" s="36" t="s">
        <v>57</v>
      </c>
      <c r="AE33" s="37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v>4727</v>
      </c>
      <c r="C35" s="7">
        <v>11388256.09</v>
      </c>
      <c r="D35" s="7">
        <v>1461</v>
      </c>
      <c r="E35" s="7">
        <v>5920239.1699999999</v>
      </c>
      <c r="F35" s="7">
        <v>4</v>
      </c>
      <c r="G35" s="7">
        <v>11788</v>
      </c>
      <c r="H35" s="7">
        <v>6</v>
      </c>
      <c r="I35" s="7">
        <v>22350</v>
      </c>
      <c r="J35" s="7">
        <v>9</v>
      </c>
      <c r="K35" s="7">
        <v>8500</v>
      </c>
      <c r="L35" s="7">
        <v>8</v>
      </c>
      <c r="M35" s="7">
        <v>17670</v>
      </c>
      <c r="N35" s="7">
        <v>1</v>
      </c>
      <c r="O35" s="7">
        <v>3205</v>
      </c>
      <c r="P35" s="7">
        <v>0</v>
      </c>
      <c r="Q35" s="7">
        <v>0</v>
      </c>
      <c r="R35" s="33" t="s">
        <v>38</v>
      </c>
      <c r="S35" s="34"/>
      <c r="T35" s="7">
        <v>3019</v>
      </c>
      <c r="U35" s="7">
        <v>17615600</v>
      </c>
      <c r="V35" s="7">
        <v>1991</v>
      </c>
      <c r="W35" s="7">
        <v>959200</v>
      </c>
      <c r="X35" s="7">
        <v>2</v>
      </c>
      <c r="Y35" s="7">
        <v>463085.22</v>
      </c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>
        <v>2564</v>
      </c>
      <c r="C36" s="7">
        <v>5731199</v>
      </c>
      <c r="D36" s="7">
        <v>581</v>
      </c>
      <c r="E36" s="7">
        <v>1493902</v>
      </c>
      <c r="F36" s="7">
        <v>9</v>
      </c>
      <c r="G36" s="7">
        <v>25500</v>
      </c>
      <c r="H36" s="7">
        <v>0</v>
      </c>
      <c r="I36" s="7">
        <v>0</v>
      </c>
      <c r="J36" s="7">
        <v>10</v>
      </c>
      <c r="K36" s="7">
        <v>4700</v>
      </c>
      <c r="L36" s="7">
        <v>2</v>
      </c>
      <c r="M36" s="7">
        <v>2200</v>
      </c>
      <c r="N36" s="7">
        <v>10</v>
      </c>
      <c r="O36" s="7">
        <v>9280</v>
      </c>
      <c r="P36" s="7">
        <v>0</v>
      </c>
      <c r="Q36" s="7">
        <v>0</v>
      </c>
      <c r="R36" s="33" t="s">
        <v>39</v>
      </c>
      <c r="S36" s="34"/>
      <c r="T36" s="7">
        <v>3503</v>
      </c>
      <c r="U36" s="7">
        <v>21812420</v>
      </c>
      <c r="V36" s="7">
        <v>2927</v>
      </c>
      <c r="W36" s="7">
        <v>1213200</v>
      </c>
      <c r="X36" s="7">
        <v>5</v>
      </c>
      <c r="Y36" s="7">
        <v>856728</v>
      </c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>
        <v>1243</v>
      </c>
      <c r="C38" s="7">
        <v>3071666</v>
      </c>
      <c r="D38" s="7">
        <v>333</v>
      </c>
      <c r="E38" s="7">
        <v>967860</v>
      </c>
      <c r="F38" s="7">
        <v>1</v>
      </c>
      <c r="G38" s="7">
        <v>2000</v>
      </c>
      <c r="H38" s="7">
        <v>5</v>
      </c>
      <c r="I38" s="7">
        <v>12085</v>
      </c>
      <c r="J38" s="7">
        <v>1</v>
      </c>
      <c r="K38" s="7">
        <v>1000</v>
      </c>
      <c r="L38" s="7">
        <v>1</v>
      </c>
      <c r="M38" s="7">
        <v>1400</v>
      </c>
      <c r="N38" s="7">
        <v>1</v>
      </c>
      <c r="O38" s="7">
        <v>2000</v>
      </c>
      <c r="P38" s="7">
        <v>1</v>
      </c>
      <c r="Q38" s="7">
        <v>12000</v>
      </c>
      <c r="R38" s="33" t="s">
        <v>5</v>
      </c>
      <c r="S38" s="34"/>
      <c r="T38" s="7">
        <v>1776</v>
      </c>
      <c r="U38" s="7">
        <v>11029360</v>
      </c>
      <c r="V38" s="7">
        <v>1129</v>
      </c>
      <c r="W38" s="7">
        <v>499600</v>
      </c>
      <c r="X38" s="7">
        <v>0</v>
      </c>
      <c r="Y38" s="7">
        <v>0</v>
      </c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>
        <v>716</v>
      </c>
      <c r="C40" s="7">
        <v>1621975</v>
      </c>
      <c r="D40" s="7">
        <v>192</v>
      </c>
      <c r="E40" s="7">
        <v>558857</v>
      </c>
      <c r="F40" s="7">
        <v>2</v>
      </c>
      <c r="G40" s="7">
        <v>5107</v>
      </c>
      <c r="H40" s="7">
        <v>7</v>
      </c>
      <c r="I40" s="7">
        <v>16447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3" t="s">
        <v>7</v>
      </c>
      <c r="S40" s="34"/>
      <c r="T40" s="7">
        <v>590</v>
      </c>
      <c r="U40" s="7">
        <v>3275000</v>
      </c>
      <c r="V40" s="7">
        <v>400</v>
      </c>
      <c r="W40" s="7">
        <v>163200</v>
      </c>
      <c r="X40" s="7">
        <v>1</v>
      </c>
      <c r="Y40" s="7">
        <v>31113</v>
      </c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>
        <v>3840</v>
      </c>
      <c r="C41" s="7">
        <v>8287481</v>
      </c>
      <c r="D41" s="7">
        <v>730</v>
      </c>
      <c r="E41" s="7">
        <v>1750912</v>
      </c>
      <c r="F41" s="7">
        <v>1</v>
      </c>
      <c r="G41" s="7">
        <v>700</v>
      </c>
      <c r="H41" s="7">
        <v>12</v>
      </c>
      <c r="I41" s="7">
        <v>13106</v>
      </c>
      <c r="J41" s="7">
        <v>31</v>
      </c>
      <c r="K41" s="7">
        <v>14900</v>
      </c>
      <c r="L41" s="7">
        <v>2</v>
      </c>
      <c r="M41" s="7">
        <v>1000</v>
      </c>
      <c r="N41" s="7">
        <v>0</v>
      </c>
      <c r="O41" s="7">
        <v>0</v>
      </c>
      <c r="P41" s="7">
        <v>0</v>
      </c>
      <c r="Q41" s="7">
        <v>0</v>
      </c>
      <c r="R41" s="33" t="s">
        <v>8</v>
      </c>
      <c r="S41" s="34"/>
      <c r="T41" s="7">
        <v>4502</v>
      </c>
      <c r="U41" s="7">
        <v>25284000</v>
      </c>
      <c r="V41" s="7">
        <v>3849</v>
      </c>
      <c r="W41" s="7">
        <v>1655600</v>
      </c>
      <c r="X41" s="7">
        <v>3</v>
      </c>
      <c r="Y41" s="7">
        <v>260540</v>
      </c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>
        <v>4576</v>
      </c>
      <c r="C44" s="7">
        <v>10788776</v>
      </c>
      <c r="D44" s="7">
        <v>1311</v>
      </c>
      <c r="E44" s="7">
        <v>4294469</v>
      </c>
      <c r="F44" s="7">
        <v>1</v>
      </c>
      <c r="G44" s="7">
        <v>2000</v>
      </c>
      <c r="H44" s="7">
        <v>4</v>
      </c>
      <c r="I44" s="7">
        <v>8838</v>
      </c>
      <c r="J44" s="7">
        <v>8</v>
      </c>
      <c r="K44" s="7">
        <v>7500</v>
      </c>
      <c r="L44" s="7">
        <v>2</v>
      </c>
      <c r="M44" s="7">
        <v>2200</v>
      </c>
      <c r="N44" s="7">
        <v>1</v>
      </c>
      <c r="O44" s="7">
        <v>1000</v>
      </c>
      <c r="P44" s="7">
        <v>0</v>
      </c>
      <c r="Q44" s="7">
        <v>0</v>
      </c>
      <c r="R44" s="33" t="s">
        <v>9</v>
      </c>
      <c r="S44" s="34"/>
      <c r="T44" s="7">
        <v>2362</v>
      </c>
      <c r="U44" s="7">
        <v>12577640</v>
      </c>
      <c r="V44" s="7">
        <v>1368</v>
      </c>
      <c r="W44" s="7">
        <v>601200</v>
      </c>
      <c r="X44" s="7">
        <v>4</v>
      </c>
      <c r="Y44" s="7">
        <v>565326</v>
      </c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>
        <v>2080</v>
      </c>
      <c r="C45" s="7">
        <v>4585637</v>
      </c>
      <c r="D45" s="7">
        <v>701</v>
      </c>
      <c r="E45" s="7">
        <v>1946806</v>
      </c>
      <c r="F45" s="7">
        <v>4</v>
      </c>
      <c r="G45" s="7">
        <v>18000</v>
      </c>
      <c r="H45" s="7">
        <v>7</v>
      </c>
      <c r="I45" s="7">
        <v>11500</v>
      </c>
      <c r="J45" s="7">
        <v>12</v>
      </c>
      <c r="K45" s="7">
        <v>6000</v>
      </c>
      <c r="L45" s="7">
        <v>0</v>
      </c>
      <c r="M45" s="7">
        <v>0</v>
      </c>
      <c r="N45" s="7">
        <v>3</v>
      </c>
      <c r="O45" s="7">
        <v>6387</v>
      </c>
      <c r="P45" s="7">
        <v>0</v>
      </c>
      <c r="Q45" s="7">
        <v>0</v>
      </c>
      <c r="R45" s="33" t="s">
        <v>10</v>
      </c>
      <c r="S45" s="34"/>
      <c r="T45" s="7">
        <v>1321</v>
      </c>
      <c r="U45" s="7">
        <v>7495820</v>
      </c>
      <c r="V45" s="7">
        <v>613</v>
      </c>
      <c r="W45" s="7">
        <v>263600</v>
      </c>
      <c r="X45" s="7">
        <v>0</v>
      </c>
      <c r="Y45" s="7">
        <v>0</v>
      </c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>
        <v>2427</v>
      </c>
      <c r="C46" s="7">
        <v>5712074</v>
      </c>
      <c r="D46" s="7">
        <v>835</v>
      </c>
      <c r="E46" s="7">
        <v>2931614</v>
      </c>
      <c r="F46" s="7">
        <v>1</v>
      </c>
      <c r="G46" s="7">
        <v>7500</v>
      </c>
      <c r="H46" s="7">
        <v>6</v>
      </c>
      <c r="I46" s="7">
        <v>12399</v>
      </c>
      <c r="J46" s="7">
        <v>12</v>
      </c>
      <c r="K46" s="7">
        <v>6000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33" t="s">
        <v>11</v>
      </c>
      <c r="S46" s="34"/>
      <c r="T46" s="7">
        <v>2453</v>
      </c>
      <c r="U46" s="7">
        <v>15294400</v>
      </c>
      <c r="V46" s="7">
        <v>1575</v>
      </c>
      <c r="W46" s="7">
        <v>673600</v>
      </c>
      <c r="X46" s="7">
        <v>2</v>
      </c>
      <c r="Y46" s="7">
        <v>327000</v>
      </c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>
        <v>706</v>
      </c>
      <c r="C47" s="7">
        <v>1647437</v>
      </c>
      <c r="D47" s="7">
        <v>183</v>
      </c>
      <c r="E47" s="7">
        <v>426048</v>
      </c>
      <c r="F47" s="7">
        <v>1</v>
      </c>
      <c r="G47" s="7">
        <v>2000</v>
      </c>
      <c r="H47" s="7">
        <v>7</v>
      </c>
      <c r="I47" s="7">
        <v>11400</v>
      </c>
      <c r="J47" s="7">
        <v>2</v>
      </c>
      <c r="K47" s="7">
        <v>1000</v>
      </c>
      <c r="L47" s="7">
        <v>0</v>
      </c>
      <c r="M47" s="7">
        <v>0</v>
      </c>
      <c r="N47" s="7">
        <v>1</v>
      </c>
      <c r="O47" s="7">
        <v>2000</v>
      </c>
      <c r="P47" s="7">
        <v>0</v>
      </c>
      <c r="Q47" s="7">
        <v>0</v>
      </c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>
        <v>1095</v>
      </c>
      <c r="C48" s="7">
        <v>2458872</v>
      </c>
      <c r="D48" s="7">
        <v>254</v>
      </c>
      <c r="E48" s="7">
        <v>715787</v>
      </c>
      <c r="F48" s="7">
        <v>0</v>
      </c>
      <c r="G48" s="7">
        <v>0</v>
      </c>
      <c r="H48" s="7">
        <v>4</v>
      </c>
      <c r="I48" s="7">
        <v>8570</v>
      </c>
      <c r="J48" s="7">
        <v>1</v>
      </c>
      <c r="K48" s="7">
        <v>1000</v>
      </c>
      <c r="L48" s="7">
        <v>0</v>
      </c>
      <c r="M48" s="7">
        <v>0</v>
      </c>
      <c r="N48" s="7">
        <v>4</v>
      </c>
      <c r="O48" s="7">
        <v>10734</v>
      </c>
      <c r="P48" s="7">
        <v>0</v>
      </c>
      <c r="Q48" s="7">
        <v>0</v>
      </c>
      <c r="R48" s="33" t="s">
        <v>13</v>
      </c>
      <c r="S48" s="34"/>
      <c r="T48" s="7">
        <v>1454</v>
      </c>
      <c r="U48" s="7">
        <v>9098420</v>
      </c>
      <c r="V48" s="7">
        <v>717</v>
      </c>
      <c r="W48" s="7">
        <v>312000</v>
      </c>
      <c r="X48" s="7">
        <v>1</v>
      </c>
      <c r="Y48" s="7">
        <v>177000</v>
      </c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>
        <v>485</v>
      </c>
      <c r="C49" s="7">
        <v>1124156</v>
      </c>
      <c r="D49" s="7">
        <v>158</v>
      </c>
      <c r="E49" s="7">
        <v>564083</v>
      </c>
      <c r="F49" s="7">
        <v>0</v>
      </c>
      <c r="G49" s="7">
        <v>0</v>
      </c>
      <c r="H49" s="7">
        <v>2</v>
      </c>
      <c r="I49" s="7">
        <v>10817</v>
      </c>
      <c r="J49" s="7">
        <v>0</v>
      </c>
      <c r="K49" s="7">
        <v>0</v>
      </c>
      <c r="L49" s="7">
        <v>0</v>
      </c>
      <c r="M49" s="7">
        <v>0</v>
      </c>
      <c r="N49" s="7">
        <v>2</v>
      </c>
      <c r="O49" s="7">
        <v>1500</v>
      </c>
      <c r="P49" s="7">
        <v>0</v>
      </c>
      <c r="Q49" s="7">
        <v>0</v>
      </c>
      <c r="R49" s="33" t="s">
        <v>28</v>
      </c>
      <c r="S49" s="34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>
        <v>1104</v>
      </c>
      <c r="C50" s="7">
        <v>2545913</v>
      </c>
      <c r="D50" s="7">
        <v>318</v>
      </c>
      <c r="E50" s="7">
        <v>1016088</v>
      </c>
      <c r="F50" s="7">
        <v>2</v>
      </c>
      <c r="G50" s="7">
        <v>6500</v>
      </c>
      <c r="H50" s="7">
        <v>7</v>
      </c>
      <c r="I50" s="7">
        <v>17424</v>
      </c>
      <c r="J50" s="7">
        <v>1</v>
      </c>
      <c r="K50" s="7">
        <v>1000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33" t="s">
        <v>15</v>
      </c>
      <c r="S50" s="34"/>
      <c r="T50" s="7">
        <v>1640</v>
      </c>
      <c r="U50" s="7">
        <v>9576700</v>
      </c>
      <c r="V50" s="7">
        <v>684</v>
      </c>
      <c r="W50" s="7">
        <v>290800</v>
      </c>
      <c r="X50" s="7">
        <v>0</v>
      </c>
      <c r="Y50" s="7">
        <v>0</v>
      </c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>
        <v>952</v>
      </c>
      <c r="C52" s="7">
        <v>2348148</v>
      </c>
      <c r="D52" s="7">
        <v>270</v>
      </c>
      <c r="E52" s="7">
        <v>1014092</v>
      </c>
      <c r="F52" s="7">
        <v>7</v>
      </c>
      <c r="G52" s="7">
        <v>8634</v>
      </c>
      <c r="H52" s="7">
        <v>14</v>
      </c>
      <c r="I52" s="7">
        <v>40106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33" t="s">
        <v>16</v>
      </c>
      <c r="S52" s="34"/>
      <c r="T52" s="7">
        <v>1131</v>
      </c>
      <c r="U52" s="7">
        <v>6835480</v>
      </c>
      <c r="V52" s="7">
        <v>453</v>
      </c>
      <c r="W52" s="7">
        <v>184000</v>
      </c>
      <c r="X52" s="7">
        <v>1</v>
      </c>
      <c r="Y52" s="7">
        <v>97572</v>
      </c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>
        <v>451</v>
      </c>
      <c r="C53" s="7">
        <v>1045315</v>
      </c>
      <c r="D53" s="7">
        <v>92</v>
      </c>
      <c r="E53" s="7">
        <v>304232</v>
      </c>
      <c r="F53" s="7">
        <v>0</v>
      </c>
      <c r="G53" s="7">
        <v>0</v>
      </c>
      <c r="H53" s="7">
        <v>2</v>
      </c>
      <c r="I53" s="7">
        <v>7140</v>
      </c>
      <c r="J53" s="7">
        <v>2</v>
      </c>
      <c r="K53" s="7">
        <v>2000</v>
      </c>
      <c r="L53" s="7">
        <v>1</v>
      </c>
      <c r="M53" s="7">
        <v>2200</v>
      </c>
      <c r="N53" s="7">
        <v>0</v>
      </c>
      <c r="O53" s="7">
        <v>0</v>
      </c>
      <c r="P53" s="7">
        <v>0</v>
      </c>
      <c r="Q53" s="7">
        <v>0</v>
      </c>
      <c r="R53" s="33" t="s">
        <v>17</v>
      </c>
      <c r="S53" s="34"/>
      <c r="T53" s="7">
        <v>665</v>
      </c>
      <c r="U53" s="7">
        <v>4009480</v>
      </c>
      <c r="V53" s="7">
        <v>290</v>
      </c>
      <c r="W53" s="7">
        <v>121600</v>
      </c>
      <c r="X53" s="7">
        <v>1</v>
      </c>
      <c r="Y53" s="7">
        <v>55544</v>
      </c>
      <c r="Z53" s="7"/>
      <c r="AA53" s="7"/>
      <c r="AB53" s="7"/>
      <c r="AC53" s="7"/>
      <c r="AD53" s="7"/>
      <c r="AE53" s="7"/>
    </row>
    <row r="54" spans="1:31" x14ac:dyDescent="0.25">
      <c r="A54" s="3" t="s">
        <v>44</v>
      </c>
      <c r="B54" s="7">
        <v>490</v>
      </c>
      <c r="C54" s="7">
        <v>1002300</v>
      </c>
      <c r="D54" s="7">
        <v>164</v>
      </c>
      <c r="E54" s="7">
        <v>639928</v>
      </c>
      <c r="F54" s="7">
        <v>4</v>
      </c>
      <c r="G54" s="7">
        <v>9865</v>
      </c>
      <c r="H54" s="7">
        <v>1</v>
      </c>
      <c r="I54" s="7">
        <v>135</v>
      </c>
      <c r="J54" s="7">
        <v>0</v>
      </c>
      <c r="K54" s="7">
        <v>0</v>
      </c>
      <c r="L54" s="7">
        <v>0</v>
      </c>
      <c r="M54" s="7">
        <v>0</v>
      </c>
      <c r="N54" s="7">
        <v>1</v>
      </c>
      <c r="O54" s="7">
        <v>2000</v>
      </c>
      <c r="P54" s="7">
        <v>0</v>
      </c>
      <c r="Q54" s="7">
        <v>0</v>
      </c>
      <c r="R54" s="33" t="s">
        <v>44</v>
      </c>
      <c r="S54" s="34"/>
      <c r="T54" s="7">
        <v>2298</v>
      </c>
      <c r="U54" s="7">
        <v>13582560</v>
      </c>
      <c r="V54" s="7">
        <v>1745</v>
      </c>
      <c r="W54" s="7">
        <v>721200</v>
      </c>
      <c r="X54" s="7">
        <v>2</v>
      </c>
      <c r="Y54" s="7">
        <v>150496</v>
      </c>
      <c r="Z54" s="7"/>
      <c r="AA54" s="7"/>
      <c r="AB54" s="7"/>
      <c r="AC54" s="7"/>
      <c r="AD54" s="7"/>
      <c r="AE54" s="7"/>
    </row>
    <row r="55" spans="1:31" x14ac:dyDescent="0.25">
      <c r="A55" s="3" t="s">
        <v>18</v>
      </c>
      <c r="B55" s="7">
        <v>394</v>
      </c>
      <c r="C55" s="7">
        <v>777346</v>
      </c>
      <c r="D55" s="7">
        <v>90</v>
      </c>
      <c r="E55" s="7">
        <v>304766</v>
      </c>
      <c r="F55" s="7">
        <v>1</v>
      </c>
      <c r="G55" s="7">
        <v>120</v>
      </c>
      <c r="H55" s="7">
        <v>20</v>
      </c>
      <c r="I55" s="7">
        <v>27441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33" t="s">
        <v>18</v>
      </c>
      <c r="S55" s="34"/>
      <c r="T55" s="7">
        <v>1011</v>
      </c>
      <c r="U55" s="7">
        <v>5530500</v>
      </c>
      <c r="V55" s="7">
        <v>810</v>
      </c>
      <c r="W55" s="7">
        <v>332400</v>
      </c>
      <c r="X55" s="7">
        <v>3</v>
      </c>
      <c r="Y55" s="7">
        <v>379778</v>
      </c>
      <c r="Z55" s="7"/>
      <c r="AA55" s="7"/>
      <c r="AB55" s="7"/>
      <c r="AC55" s="7"/>
      <c r="AD55" s="7"/>
      <c r="AE55" s="7"/>
    </row>
    <row r="56" spans="1:31" x14ac:dyDescent="0.25">
      <c r="A56" s="3" t="s">
        <v>19</v>
      </c>
      <c r="B56" s="7">
        <v>100</v>
      </c>
      <c r="C56" s="7">
        <v>238327</v>
      </c>
      <c r="D56" s="7">
        <v>11</v>
      </c>
      <c r="E56" s="7">
        <v>37500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33" t="s">
        <v>19</v>
      </c>
      <c r="S56" s="34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</row>
    <row r="57" spans="1:31" x14ac:dyDescent="0.25">
      <c r="A57" s="3" t="s">
        <v>29</v>
      </c>
      <c r="B57" s="7">
        <v>407</v>
      </c>
      <c r="C57" s="7">
        <v>965519</v>
      </c>
      <c r="D57" s="7">
        <v>159</v>
      </c>
      <c r="E57" s="7">
        <v>699991</v>
      </c>
      <c r="F57" s="7">
        <v>3</v>
      </c>
      <c r="G57" s="7">
        <v>18350</v>
      </c>
      <c r="H57" s="7">
        <v>3</v>
      </c>
      <c r="I57" s="7">
        <v>13200</v>
      </c>
      <c r="J57" s="7">
        <v>4</v>
      </c>
      <c r="K57" s="7">
        <v>2300</v>
      </c>
      <c r="L57" s="7">
        <v>5</v>
      </c>
      <c r="M57" s="7">
        <v>5800</v>
      </c>
      <c r="N57" s="7">
        <v>0</v>
      </c>
      <c r="O57" s="7">
        <v>0</v>
      </c>
      <c r="P57" s="7">
        <v>1</v>
      </c>
      <c r="Q57" s="7">
        <v>10000</v>
      </c>
      <c r="R57" s="33" t="s">
        <v>29</v>
      </c>
      <c r="S57" s="34"/>
      <c r="T57" s="7">
        <v>927</v>
      </c>
      <c r="U57" s="7">
        <v>5179160</v>
      </c>
      <c r="V57" s="7">
        <v>625</v>
      </c>
      <c r="W57" s="7">
        <v>287200</v>
      </c>
      <c r="X57" s="7">
        <v>0</v>
      </c>
      <c r="Y57" s="7">
        <v>0</v>
      </c>
      <c r="Z57" s="7"/>
      <c r="AA57" s="7"/>
      <c r="AB57" s="7"/>
      <c r="AC57" s="7"/>
      <c r="AD57" s="7"/>
      <c r="AE57" s="7"/>
    </row>
    <row r="58" spans="1:31" x14ac:dyDescent="0.25">
      <c r="A58" s="3" t="s">
        <v>45</v>
      </c>
      <c r="B58" s="7">
        <v>548</v>
      </c>
      <c r="C58" s="7">
        <v>1215388</v>
      </c>
      <c r="D58" s="7">
        <v>188</v>
      </c>
      <c r="E58" s="7">
        <v>655316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33" t="s">
        <v>45</v>
      </c>
      <c r="S58" s="34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</row>
    <row r="59" spans="1:31" s="8" customFormat="1" x14ac:dyDescent="0.25">
      <c r="A59" s="1" t="s">
        <v>22</v>
      </c>
      <c r="B59" s="9">
        <f>SUM(B35:B58)</f>
        <v>28905</v>
      </c>
      <c r="C59" s="9">
        <f t="shared" ref="C59:Q59" si="2">SUM(C35:C58)</f>
        <v>66555785.090000004</v>
      </c>
      <c r="D59" s="9">
        <f t="shared" si="2"/>
        <v>8031</v>
      </c>
      <c r="E59" s="9">
        <f t="shared" si="2"/>
        <v>26242490.170000002</v>
      </c>
      <c r="F59" s="9">
        <f t="shared" si="2"/>
        <v>41</v>
      </c>
      <c r="G59" s="9">
        <f t="shared" si="2"/>
        <v>118064</v>
      </c>
      <c r="H59" s="9">
        <f t="shared" si="2"/>
        <v>107</v>
      </c>
      <c r="I59" s="9">
        <f t="shared" si="2"/>
        <v>232958</v>
      </c>
      <c r="J59" s="9">
        <f t="shared" si="2"/>
        <v>93</v>
      </c>
      <c r="K59" s="9">
        <f t="shared" si="2"/>
        <v>55900</v>
      </c>
      <c r="L59" s="9">
        <f t="shared" si="2"/>
        <v>21</v>
      </c>
      <c r="M59" s="9">
        <f t="shared" si="2"/>
        <v>32470</v>
      </c>
      <c r="N59" s="9">
        <f t="shared" si="2"/>
        <v>24</v>
      </c>
      <c r="O59" s="9">
        <f t="shared" si="2"/>
        <v>38106</v>
      </c>
      <c r="P59" s="9">
        <f t="shared" si="2"/>
        <v>2</v>
      </c>
      <c r="Q59" s="9">
        <f t="shared" si="2"/>
        <v>22000</v>
      </c>
      <c r="R59" s="38" t="s">
        <v>22</v>
      </c>
      <c r="S59" s="39"/>
      <c r="T59" s="9">
        <f>SUM(T35:T58)</f>
        <v>28652</v>
      </c>
      <c r="U59" s="9">
        <f t="shared" ref="U59:AE59" si="3">SUM(U35:U58)</f>
        <v>168196540</v>
      </c>
      <c r="V59" s="9">
        <f t="shared" si="3"/>
        <v>19176</v>
      </c>
      <c r="W59" s="9">
        <f t="shared" si="3"/>
        <v>8278400</v>
      </c>
      <c r="X59" s="9">
        <f t="shared" si="3"/>
        <v>25</v>
      </c>
      <c r="Y59" s="9">
        <f t="shared" si="3"/>
        <v>3364182.2199999997</v>
      </c>
      <c r="Z59" s="9">
        <f>SUM(Z35:Z58)</f>
        <v>0</v>
      </c>
      <c r="AA59" s="9">
        <f t="shared" si="3"/>
        <v>0</v>
      </c>
      <c r="AB59" s="9">
        <f t="shared" si="3"/>
        <v>0</v>
      </c>
      <c r="AC59" s="9">
        <f t="shared" si="3"/>
        <v>0</v>
      </c>
      <c r="AD59" s="9">
        <f t="shared" si="3"/>
        <v>0</v>
      </c>
      <c r="AE59" s="9">
        <f t="shared" si="3"/>
        <v>0</v>
      </c>
    </row>
  </sheetData>
  <mergeCells count="76"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R47:S47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X33:Y33"/>
    <mergeCell ref="Z33:AA33"/>
    <mergeCell ref="AB33:AC33"/>
    <mergeCell ref="AD33:AE33"/>
    <mergeCell ref="R34:S34"/>
    <mergeCell ref="T33:U33"/>
    <mergeCell ref="V33:W33"/>
    <mergeCell ref="R35:S35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  <mergeCell ref="V1:W1"/>
    <mergeCell ref="L2:M2"/>
    <mergeCell ref="B1:C1"/>
    <mergeCell ref="D1:E1"/>
    <mergeCell ref="F1:G1"/>
    <mergeCell ref="H1:I1"/>
    <mergeCell ref="J1:K1"/>
    <mergeCell ref="L1:M1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E22" sqref="E22"/>
    </sheetView>
  </sheetViews>
  <sheetFormatPr defaultRowHeight="15" x14ac:dyDescent="0.25"/>
  <cols>
    <col min="1" max="1" width="18.7109375" style="4" customWidth="1"/>
    <col min="2" max="2" width="9.7109375" style="4" customWidth="1"/>
    <col min="3" max="3" width="13.7109375" style="4" customWidth="1"/>
    <col min="4" max="4" width="9.7109375" customWidth="1"/>
    <col min="5" max="5" width="13.7109375" customWidth="1"/>
    <col min="6" max="6" width="9.7109375" customWidth="1"/>
    <col min="7" max="7" width="13.7109375" customWidth="1"/>
  </cols>
  <sheetData>
    <row r="1" spans="1:7" ht="30" customHeight="1" x14ac:dyDescent="0.25">
      <c r="A1" s="5" t="s">
        <v>34</v>
      </c>
      <c r="B1" s="27" t="s">
        <v>71</v>
      </c>
      <c r="C1" s="27"/>
      <c r="D1" s="27" t="s">
        <v>72</v>
      </c>
      <c r="E1" s="27"/>
      <c r="F1" s="27" t="s">
        <v>73</v>
      </c>
      <c r="G1" s="27"/>
    </row>
    <row r="2" spans="1:7" x14ac:dyDescent="0.25">
      <c r="A2" s="2" t="s">
        <v>1</v>
      </c>
      <c r="B2" s="12" t="s">
        <v>37</v>
      </c>
      <c r="C2" s="12" t="s">
        <v>2</v>
      </c>
      <c r="D2" s="12" t="s">
        <v>37</v>
      </c>
      <c r="E2" s="12" t="s">
        <v>2</v>
      </c>
      <c r="F2" s="12" t="s">
        <v>37</v>
      </c>
      <c r="G2" s="12" t="s">
        <v>2</v>
      </c>
    </row>
    <row r="3" spans="1:7" x14ac:dyDescent="0.25">
      <c r="A3" s="3" t="s">
        <v>4</v>
      </c>
      <c r="B3" s="13">
        <f>'Celkem od začátku roku'!B4+'Celkem od začátku roku'!D4+'Celkem od začátku roku'!F4+'Celkem od začátku roku'!H4+'Celkem od začátku roku'!J4+'Celkem od začátku roku'!N4+'Celkem od začátku roku'!P4+'Celkem od začátku roku'!R4+'Celkem od začátku roku'!T4+'Celkem od začátku roku'!V4</f>
        <v>120050</v>
      </c>
      <c r="C3" s="13">
        <f>'Celkem od začátku roku'!C4+'Celkem od začátku roku'!E4+'Celkem od začátku roku'!G4+'Celkem od začátku roku'!I4+'Celkem od začátku roku'!K4+'Celkem od začátku roku'!O4+'Celkem od začátku roku'!Q4+'Celkem od začátku roku'!S4+'Celkem od začátku roku'!U4+'Celkem od začátku roku'!W4</f>
        <v>364038167.13</v>
      </c>
      <c r="D3" s="13">
        <f>'Celkem od začátku roku'!B36+'Celkem od začátku roku'!B37+'Celkem od začátku roku'!D36+'Celkem od začátku roku'!D37+'Celkem od začátku roku'!F36+'Celkem od začátku roku'!F37+'Celkem od začátku roku'!H36+'Celkem od začátku roku'!H37+'Celkem od začátku roku'!J36+'Celkem od začátku roku'!J37+'Celkem od začátku roku'!L36+'Celkem od začátku roku'!L37+'Celkem od začátku roku'!N36+'Celkem od začátku roku'!N37+'Celkem od začátku roku'!P36+'Celkem od začátku roku'!P37</f>
        <v>31881</v>
      </c>
      <c r="E3" s="13">
        <f>'Celkem od začátku roku'!C36+'Celkem od začátku roku'!C37+'Celkem od začátku roku'!E36+'Celkem od začátku roku'!E37+'Celkem od začátku roku'!G36+'Celkem od začátku roku'!G37+'Celkem od začátku roku'!I36+'Celkem od začátku roku'!I37+'Celkem od začátku roku'!K36+'Celkem od začátku roku'!K37+'Celkem od začátku roku'!M36+'Celkem od začátku roku'!M37+'Celkem od začátku roku'!O36+'Celkem od začátku roku'!O37+'Celkem od začátku roku'!Q36+'Celkem od začátku roku'!Q37</f>
        <v>103775511</v>
      </c>
      <c r="F3" s="13">
        <f>'Celkem od začátku roku'!T36+'Celkem od začátku roku'!V36+'Celkem od začátku roku'!X36+'Celkem od začátku roku'!Z36+'Celkem od začátku roku'!AB36+'Celkem od začátku roku'!AD36+'Celkem od začátku roku'!T37+'Celkem od začátku roku'!V37+'Celkem od začátku roku'!X37+'Celkem od začátku roku'!Z37+'Celkem od začátku roku'!AB37+'Celkem od začátku roku'!AD37</f>
        <v>77878</v>
      </c>
      <c r="G3" s="13">
        <f>'Celkem od začátku roku'!U36+'Celkem od začátku roku'!W36+'Celkem od začátku roku'!Y36+'Celkem od začátku roku'!AA36+'Celkem od začátku roku'!AC36+'Celkem od začátku roku'!AE36+'Celkem od začátku roku'!U37+'Celkem od začátku roku'!W37+'Celkem od začátku roku'!Y37+'Celkem od začátku roku'!AA37+'Celkem od začátku roku'!AC37+'Celkem od začátku roku'!AE37</f>
        <v>292490772</v>
      </c>
    </row>
    <row r="4" spans="1:7" x14ac:dyDescent="0.25">
      <c r="A4" s="3" t="s">
        <v>11</v>
      </c>
      <c r="B4" s="13">
        <f>'Celkem od začátku roku'!B11+'Celkem od začátku roku'!D11+'Celkem od začátku roku'!F11+'Celkem od začátku roku'!H11+'Celkem od začátku roku'!J11+'Celkem od začátku roku'!N11+'Celkem od začátku roku'!P11+'Celkem od začátku roku'!R11+'Celkem od začátku roku'!T11+'Celkem od začátku roku'!V11</f>
        <v>82666</v>
      </c>
      <c r="C4" s="13">
        <f>'Celkem od začátku roku'!C11+'Celkem od začátku roku'!E11+'Celkem od začátku roku'!G11+'Celkem od začátku roku'!I11+'Celkem od začátku roku'!K11+'Celkem od začátku roku'!O11+'Celkem od začátku roku'!Q11+'Celkem od začátku roku'!S11+'Celkem od začátku roku'!U11+'Celkem od začátku roku'!W11</f>
        <v>253705728</v>
      </c>
      <c r="D4" s="13">
        <f>'Celkem od začátku roku'!B46+'Celkem od začátku roku'!D46+'Celkem od začátku roku'!F46+'Celkem od začátku roku'!H46+'Celkem od začátku roku'!J46+'Celkem od začátku roku'!L46+'Celkem od začátku roku'!N46+'Celkem od začátku roku'!P46</f>
        <v>29075</v>
      </c>
      <c r="E4" s="13">
        <f>'Celkem od začátku roku'!C46+'Celkem od začátku roku'!E46+'Celkem od začátku roku'!G46+'Celkem od začátku roku'!I46+'Celkem od začátku roku'!K46+'Celkem od začátku roku'!M46+'Celkem od začátku roku'!O46+'Celkem od začátku roku'!Q46</f>
        <v>107022082</v>
      </c>
      <c r="F4" s="13">
        <f>'Celkem od začátku roku'!T46+'Celkem od začátku roku'!V46+'Celkem od začátku roku'!X46+'Celkem od začátku roku'!Z46+'Celkem od začátku roku'!AB46+'Celkem od začátku roku'!AD46</f>
        <v>48543</v>
      </c>
      <c r="G4" s="13">
        <f>'Celkem od začátku roku'!U46+'Celkem od začátku roku'!W46+'Celkem od začátku roku'!Y46+'Celkem od začátku roku'!AA46+'Celkem od začátku roku'!AC46+'Celkem od začátku roku'!AE46</f>
        <v>195753899</v>
      </c>
    </row>
    <row r="5" spans="1:7" x14ac:dyDescent="0.25">
      <c r="A5" s="3" t="s">
        <v>12</v>
      </c>
      <c r="B5" s="13">
        <f>'Celkem od začátku roku'!B12+'Celkem od začátku roku'!D12+'Celkem od začátku roku'!F12+'Celkem od začátku roku'!H12+'Celkem od začátku roku'!J12+'Celkem od začátku roku'!N12+'Celkem od začátku roku'!P12+'Celkem od začátku roku'!R12+'Celkem od začátku roku'!T12+'Celkem od začátku roku'!V12</f>
        <v>34176</v>
      </c>
      <c r="C5" s="13">
        <f>'Celkem od začátku roku'!C12+'Celkem od začátku roku'!E12+'Celkem od začátku roku'!G12+'Celkem od začátku roku'!I12+'Celkem od začátku roku'!K12+'Celkem od začátku roku'!O12+'Celkem od začátku roku'!Q12+'Celkem od začátku roku'!S12+'Celkem od začátku roku'!U12+'Celkem od začátku roku'!W12</f>
        <v>98583339</v>
      </c>
      <c r="D5" s="13">
        <f>'Celkem od začátku roku'!B47+'Celkem od začátku roku'!D47+'Celkem od začátku roku'!F47+'Celkem od začátku roku'!H47+'Celkem od začátku roku'!J47+'Celkem od začátku roku'!L47+'Celkem od začátku roku'!N47+'Celkem od začátku roku'!P47</f>
        <v>9283</v>
      </c>
      <c r="E5" s="13">
        <f>'Celkem od začátku roku'!C47+'Celkem od začátku roku'!E47+'Celkem od začátku roku'!G47+'Celkem od začátku roku'!I47+'Celkem od začátku roku'!K47+'Celkem od začátku roku'!M47+'Celkem od začátku roku'!O47+'Celkem od začátku roku'!Q47</f>
        <v>28806509</v>
      </c>
      <c r="F5" s="13">
        <f>'Celkem od začátku roku'!T47+'Celkem od začátku roku'!V47+'Celkem od začátku roku'!X47+'Celkem od začátku roku'!Z47+'Celkem od začátku roku'!AB47+'Celkem od začátku roku'!AD47</f>
        <v>0</v>
      </c>
      <c r="G5" s="13">
        <f>'Celkem od začátku roku'!U47+'Celkem od začátku roku'!W47+'Celkem od začátku roku'!Y47+'Celkem od začátku roku'!AA47+'Celkem od začátku roku'!AC47+'Celkem od začátku roku'!AE47</f>
        <v>0</v>
      </c>
    </row>
    <row r="6" spans="1:7" x14ac:dyDescent="0.25">
      <c r="A6" s="3" t="s">
        <v>13</v>
      </c>
      <c r="B6" s="13">
        <f>'Celkem od začátku roku'!B13+'Celkem od začátku roku'!B14+'Celkem od začátku roku'!D13+'Celkem od začátku roku'!D14+'Celkem od začátku roku'!F13+'Celkem od začátku roku'!F14+'Celkem od začátku roku'!H13+'Celkem od začátku roku'!H14+'Celkem od začátku roku'!J13+'Celkem od začátku roku'!J14+'Celkem od začátku roku'!N13+'Celkem od začátku roku'!N14+'Celkem od začátku roku'!P13+'Celkem od začátku roku'!P14+'Celkem od začátku roku'!R13+'Celkem od začátku roku'!R14+'Celkem od začátku roku'!T13+'Celkem od začátku roku'!T14+'Celkem od začátku roku'!V13+'Celkem od začátku roku'!V14</f>
        <v>33767</v>
      </c>
      <c r="C6" s="13">
        <f>'Celkem od začátku roku'!C13+'Celkem od začátku roku'!C14+'Celkem od začátku roku'!E13+'Celkem od začátku roku'!E14+'Celkem od začátku roku'!G13+'Celkem od začátku roku'!G14+'Celkem od začátku roku'!I13+'Celkem od začátku roku'!I14+'Celkem od začátku roku'!K13+'Celkem od začátku roku'!K14+'Celkem od začátku roku'!O13+'Celkem od začátku roku'!O14+'Celkem od začátku roku'!Q13+'Celkem od začátku roku'!Q14+'Celkem od začátku roku'!S13+'Celkem od začátku roku'!S14+'Celkem od začátku roku'!U13+'Celkem od začátku roku'!U14+'Celkem od začátku roku'!W13+'Celkem od začátku roku'!W14</f>
        <v>108327514</v>
      </c>
      <c r="D6" s="13">
        <f>'Celkem od začátku roku'!B48+'Celkem od začátku roku'!D48+'Celkem od začátku roku'!F48+'Celkem od začátku roku'!H48+'Celkem od začátku roku'!J48+'Celkem od začátku roku'!L48+'Celkem od začátku roku'!N48+'Celkem od začátku roku'!P48</f>
        <v>11547</v>
      </c>
      <c r="E6" s="13">
        <f>'Celkem od začátku roku'!C48+'Celkem od začátku roku'!E48+'Celkem od začátku roku'!G48+'Celkem od začátku roku'!I48+'Celkem od začátku roku'!K48+'Celkem od začátku roku'!M48+'Celkem od začátku roku'!O48+'Celkem od začátku roku'!Q48</f>
        <v>41045690</v>
      </c>
      <c r="F6" s="13">
        <f>'Celkem od začátku roku'!T48+'Celkem od začátku roku'!V48+'Celkem od začátku roku'!X48+'Celkem od začátku roku'!Z48+'Celkem od začátku roku'!AB48+'Celkem od začátku roku'!AD48</f>
        <v>26128</v>
      </c>
      <c r="G6" s="13">
        <f>'Celkem od začátku roku'!U48+'Celkem od začátku roku'!W48+'Celkem od začátku roku'!Y48+'Celkem od začátku roku'!AA48+'Celkem od začátku roku'!AC48+'Celkem od začátku roku'!AE48</f>
        <v>117294748</v>
      </c>
    </row>
    <row r="7" spans="1:7" x14ac:dyDescent="0.25">
      <c r="A7" s="3" t="s">
        <v>28</v>
      </c>
      <c r="B7" s="13">
        <f>'Celkem od začátku roku'!B15+'Celkem od začátku roku'!D15+'Celkem od začátku roku'!F15+'Celkem od začátku roku'!H15+'Celkem od začátku roku'!J15+'Celkem od začátku roku'!N15+'Celkem od začátku roku'!P15+'Celkem od začátku roku'!R15+'Celkem od začátku roku'!T15+'Celkem od začátku roku'!V15</f>
        <v>20153</v>
      </c>
      <c r="C7" s="13">
        <f>'Celkem od začátku roku'!C15+'Celkem od začátku roku'!E15+'Celkem od začátku roku'!G15+'Celkem od začátku roku'!I15+'Celkem od začátku roku'!K15+'Celkem od začátku roku'!O15+'Celkem od začátku roku'!Q15+'Celkem od začátku roku'!S15+'Celkem od začátku roku'!U15+'Celkem od začátku roku'!W15</f>
        <v>64349317</v>
      </c>
      <c r="D7" s="13">
        <f>'Celkem od začátku roku'!B49+'Celkem od začátku roku'!D49+'Celkem od začátku roku'!F49+'Celkem od začátku roku'!H49+'Celkem od začátku roku'!J49+'Celkem od začátku roku'!L49+'Celkem od začátku roku'!N49+'Celkem od začátku roku'!P49</f>
        <v>6070</v>
      </c>
      <c r="E7" s="13">
        <f>'Celkem od začátku roku'!C49+'Celkem od začátku roku'!E49+'Celkem od začátku roku'!G49+'Celkem od začátku roku'!I49+'Celkem od začátku roku'!K49+'Celkem od začátku roku'!M49+'Celkem od začátku roku'!O49+'Celkem od začátku roku'!Q49</f>
        <v>20696695</v>
      </c>
      <c r="F7" s="13">
        <f>'Celkem od začátku roku'!T49+'Celkem od začátku roku'!V49+'Celkem od začátku roku'!X49+'Celkem od začátku roku'!Z49+'Celkem od začátku roku'!AB49+'Celkem od začátku roku'!AD49</f>
        <v>0</v>
      </c>
      <c r="G7" s="13">
        <f>'Celkem od začátku roku'!U49+'Celkem od začátku roku'!W49+'Celkem od začátku roku'!Y49+'Celkem od začátku roku'!AA49+'Celkem od začátku roku'!AC49+'Celkem od začátku roku'!AE49</f>
        <v>0</v>
      </c>
    </row>
    <row r="8" spans="1:7" x14ac:dyDescent="0.25">
      <c r="A8" s="3" t="s">
        <v>19</v>
      </c>
      <c r="B8" s="13">
        <f>'Celkem od začátku roku'!B21+'Celkem od začátku roku'!D21+'Celkem od začátku roku'!F21+'Celkem od začátku roku'!H21+'Celkem od začátku roku'!J21+'Celkem od začátku roku'!N21+'Celkem od začátku roku'!P21+'Celkem od začátku roku'!R21+'Celkem od začátku roku'!T21+'Celkem od začátku roku'!V21</f>
        <v>12095</v>
      </c>
      <c r="C8" s="13">
        <f>'Celkem od začátku roku'!C21+'Celkem od začátku roku'!E21+'Celkem od začátku roku'!G21+'Celkem od začátku roku'!I21+'Celkem od začátku roku'!K21+'Celkem od začátku roku'!O21+'Celkem od začátku roku'!Q21+'Celkem od začátku roku'!S21+'Celkem od začátku roku'!U21+'Celkem od začátku roku'!W21</f>
        <v>37337878</v>
      </c>
      <c r="D8" s="13">
        <f>'Celkem od začátku roku'!B56+'Celkem od začátku roku'!D56+'Celkem od začátku roku'!F56+'Celkem od začátku roku'!H56+'Celkem od začátku roku'!J56+'Celkem od začátku roku'!L56+'Celkem od začátku roku'!N56+'Celkem od začátku roku'!P56</f>
        <v>1536</v>
      </c>
      <c r="E8" s="13">
        <f>'Celkem od začátku roku'!C56+'Celkem od začátku roku'!E56+'Celkem od začátku roku'!G56+'Celkem od začátku roku'!I56+'Celkem od začátku roku'!K56+'Celkem od začátku roku'!M56+'Celkem od začátku roku'!O56+'Celkem od začátku roku'!Q56</f>
        <v>6316335</v>
      </c>
      <c r="F8" s="13">
        <f>'Celkem od začátku roku'!T56+'Celkem od začátku roku'!V56+'Celkem od začátku roku'!X56+'Celkem od začátku roku'!Z56+'Celkem od začátku roku'!AB56+'Celkem od začátku roku'!AD56</f>
        <v>0</v>
      </c>
      <c r="G8" s="13">
        <f>'Celkem od začátku roku'!U56+'Celkem od začátku roku'!W56+'Celkem od začátku roku'!Y56+'Celkem od začátku roku'!AA56+'Celkem od začátku roku'!AC56+'Celkem od začátku roku'!AE56</f>
        <v>0</v>
      </c>
    </row>
    <row r="9" spans="1:7" x14ac:dyDescent="0.25">
      <c r="A9" s="3" t="s">
        <v>44</v>
      </c>
      <c r="B9" s="13">
        <f>'Celkem od začátku roku'!B19+'Celkem od začátku roku'!D19+'Celkem od začátku roku'!F19+'Celkem od začátku roku'!H19+'Celkem od začátku roku'!J19+'Celkem od začátku roku'!N19+'Celkem od začátku roku'!P19+'Celkem od začátku roku'!R19+'Celkem od začátku roku'!T19+'Celkem od začátku roku'!V19</f>
        <v>39423</v>
      </c>
      <c r="C9" s="13">
        <f>'Celkem od začátku roku'!C19+'Celkem od začátku roku'!E19+'Celkem od začátku roku'!G19+'Celkem od začátku roku'!I19+'Celkem od začátku roku'!K19+'Celkem od začátku roku'!O19+'Celkem od začátku roku'!Q19+'Celkem od začátku roku'!S19+'Celkem od začátku roku'!U19+'Celkem od začátku roku'!W19</f>
        <v>147708196</v>
      </c>
      <c r="D9" s="13">
        <f>'Celkem od začátku roku'!B54+'Celkem od začátku roku'!D54+'Celkem od začátku roku'!F54+'Celkem od začátku roku'!H54+'Celkem od začátku roku'!J54+'Celkem od začátku roku'!L54+'Celkem od začátku roku'!N54+'Celkem od začátku roku'!P54</f>
        <v>6569</v>
      </c>
      <c r="E9" s="13">
        <f>'Celkem od začátku roku'!C54+'Celkem od začátku roku'!E54+'Celkem od začátku roku'!G54+'Celkem od začátku roku'!I54+'Celkem od začátku roku'!K54+'Celkem od začátku roku'!M54+'Celkem od začátku roku'!O54+'Celkem od začátku roku'!Q54</f>
        <v>23055144</v>
      </c>
      <c r="F9" s="13">
        <f>'Celkem od začátku roku'!T54+'Celkem od začátku roku'!V54+'Celkem od začátku roku'!X54+'Celkem od začátku roku'!Z54+'Celkem od začátku roku'!AB54+'Celkem od začátku roku'!AD54</f>
        <v>48558</v>
      </c>
      <c r="G9" s="13">
        <f>'Celkem od začátku roku'!U54+'Celkem od začátku roku'!W54+'Celkem od začátku roku'!Y54+'Celkem od začátku roku'!AA54+'Celkem od začátku roku'!AC54+'Celkem od začátku roku'!AE54</f>
        <v>182828106</v>
      </c>
    </row>
    <row r="10" spans="1:7" x14ac:dyDescent="0.25">
      <c r="A10" s="3" t="s">
        <v>10</v>
      </c>
      <c r="B10" s="13">
        <f>'Celkem od začátku roku'!B10+'Celkem od začátku roku'!D10+'Celkem od začátku roku'!F10+'Celkem od začátku roku'!H10+'Celkem od začátku roku'!J10+'Celkem od začátku roku'!N10+'Celkem od začátku roku'!P10+'Celkem od začátku roku'!R10+'Celkem od začátku roku'!T10+'Celkem od začátku roku'!V10</f>
        <v>62914</v>
      </c>
      <c r="C10" s="13">
        <f>'Celkem od začátku roku'!C10+'Celkem od začátku roku'!E10+'Celkem od začátku roku'!G10+'Celkem od začátku roku'!I10+'Celkem od začátku roku'!K10+'Celkem od začátku roku'!O10+'Celkem od začátku roku'!Q10+'Celkem od začátku roku'!S10+'Celkem od začátku roku'!U10+'Celkem od začátku roku'!W10</f>
        <v>187934813.5</v>
      </c>
      <c r="D10" s="13">
        <f>'Celkem od začátku roku'!B45+'Celkem od začátku roku'!D45+'Celkem od začátku roku'!F45+'Celkem od začátku roku'!H45+'Celkem od začátku roku'!J45+'Celkem od začátku roku'!L45+'Celkem od začátku roku'!N45+'Celkem od začátku roku'!P45</f>
        <v>26854</v>
      </c>
      <c r="E10" s="13">
        <f>'Celkem od začátku roku'!C45+'Celkem od začátku roku'!E45+'Celkem od začátku roku'!G45+'Celkem od začátku roku'!I45+'Celkem od začátku roku'!K45+'Celkem od začátku roku'!M45+'Celkem od začátku roku'!O45+'Celkem od začátku roku'!Q45</f>
        <v>87706316</v>
      </c>
      <c r="F10" s="13">
        <f>'Celkem od začátku roku'!T45+'Celkem od začátku roku'!V45+'Celkem od začátku roku'!X45+'Celkem od začátku roku'!Z45+'Celkem od začátku roku'!AB45+'Celkem od začátku roku'!AD45</f>
        <v>23535</v>
      </c>
      <c r="G10" s="13">
        <f>'Celkem od začátku roku'!U45+'Celkem od začátku roku'!W45+'Celkem od začátku roku'!Y45+'Celkem od začátku roku'!AA45+'Celkem od začátku roku'!AC45+'Celkem od začátku roku'!AE45</f>
        <v>100982445</v>
      </c>
    </row>
    <row r="11" spans="1:7" x14ac:dyDescent="0.25">
      <c r="A11" s="3" t="s">
        <v>15</v>
      </c>
      <c r="B11" s="13">
        <f>'Celkem od začátku roku'!B16+'Celkem od začátku roku'!D16+'Celkem od začátku roku'!F16+'Celkem od začátku roku'!H16+'Celkem od začátku roku'!J16+'Celkem od začátku roku'!N16+'Celkem od začátku roku'!P16+'Celkem od začátku roku'!R16+'Celkem od začátku roku'!T16+'Celkem od začátku roku'!V16</f>
        <v>54607</v>
      </c>
      <c r="C11" s="13">
        <f>'Celkem od začátku roku'!C16+'Celkem od začátku roku'!E16+'Celkem od začátku roku'!G16+'Celkem od začátku roku'!I16+'Celkem od začátku roku'!K16+'Celkem od začátku roku'!O16+'Celkem od začátku roku'!Q16+'Celkem od začátku roku'!S16+'Celkem od začátku roku'!U16+'Celkem od začátku roku'!W16</f>
        <v>179131812</v>
      </c>
      <c r="D11" s="13">
        <f>'Celkem od začátku roku'!B50+'Celkem od začátku roku'!B51+'Celkem od začátku roku'!D50+'Celkem od začátku roku'!D51+'Celkem od začátku roku'!F50+'Celkem od začátku roku'!F51+'Celkem od začátku roku'!H50+'Celkem od začátku roku'!H51+'Celkem od začátku roku'!J50+'Celkem od začátku roku'!J51+'Celkem od začátku roku'!L50+'Celkem od začátku roku'!L51+'Celkem od začátku roku'!N50+'Celkem od začátku roku'!N51+'Celkem od začátku roku'!P50+'Celkem od začátku roku'!P51</f>
        <v>14135</v>
      </c>
      <c r="E11" s="13">
        <f>'Celkem od začátku roku'!C50+'Celkem od začátku roku'!C51+'Celkem od začátku roku'!E50+'Celkem od začátku roku'!E51+'Celkem od začátku roku'!G50+'Celkem od začátku roku'!G51+'Celkem od začátku roku'!I50+'Celkem od začátku roku'!I51+'Celkem od začátku roku'!K50+'Celkem od začátku roku'!K51+'Celkem od začátku roku'!M50+'Celkem od začátku roku'!M51+'Celkem od začátku roku'!O50+'Celkem od začátku roku'!O51+'Celkem od začátku roku'!Q50+'Celkem od začátku roku'!Q51</f>
        <v>49850639</v>
      </c>
      <c r="F11" s="13">
        <f>'Celkem od začátku roku'!T50+'Celkem od začátku roku'!T51+'Celkem od začátku roku'!V50+'Celkem od začátku roku'!V51+'Celkem od začátku roku'!X50+'Celkem od začátku roku'!X51+'Celkem od začátku roku'!Z50+'Celkem od začátku roku'!Z51+'Celkem od začátku roku'!AB50+'Celkem od začátku roku'!AB51+'Celkem od začátku roku'!AD50+'Celkem od začátku roku'!AD51</f>
        <v>27811</v>
      </c>
      <c r="G11" s="13">
        <f>'Celkem od začátku roku'!U50+'Celkem od začátku roku'!U51+'Celkem od začátku roku'!W50+'Celkem od začátku roku'!W51+'Celkem od začátku roku'!Y50+'Celkem od začátku roku'!Y51+'Celkem od začátku roku'!AA50+'Celkem od začátku roku'!AA51+'Celkem od začátku roku'!AC50+'Celkem od začátku roku'!AC51+'Celkem od začátku roku'!AE50+'Celkem od začátku roku'!AE51</f>
        <v>124590697</v>
      </c>
    </row>
    <row r="12" spans="1:7" x14ac:dyDescent="0.25">
      <c r="A12" s="3" t="s">
        <v>18</v>
      </c>
      <c r="B12" s="13">
        <f>'Celkem od začátku roku'!B20+'Celkem od začátku roku'!D20+'Celkem od začátku roku'!F20+'Celkem od začátku roku'!H20+'Celkem od začátku roku'!J20+'Celkem od začátku roku'!N20+'Celkem od začátku roku'!P20+'Celkem od začátku roku'!R20+'Celkem od začátku roku'!T20+'Celkem od začátku roku'!V20</f>
        <v>19942</v>
      </c>
      <c r="C12" s="13">
        <f>'Celkem od začátku roku'!C20+'Celkem od začátku roku'!E20+'Celkem od začátku roku'!G20+'Celkem od začátku roku'!I20+'Celkem od začátku roku'!K20+'Celkem od začátku roku'!O20+'Celkem od začátku roku'!Q20+'Celkem od začátku roku'!S20+'Celkem od začátku roku'!U20+'Celkem od začátku roku'!W20</f>
        <v>69612266</v>
      </c>
      <c r="D12" s="13">
        <f>'Celkem od začátku roku'!B55+'Celkem od začátku roku'!D55+'Celkem od začátku roku'!F55+'Celkem od začátku roku'!H55+'Celkem od začátku roku'!J55+'Celkem od začátku roku'!L55+'Celkem od začátku roku'!N55+'Celkem od začátku roku'!P55</f>
        <v>5442</v>
      </c>
      <c r="E12" s="13">
        <f>'Celkem od začátku roku'!C55+'Celkem od začátku roku'!E55+'Celkem od začátku roku'!G55+'Celkem od začátku roku'!I55+'Celkem od začátku roku'!K55+'Celkem od začátku roku'!M55+'Celkem od začátku roku'!O55+'Celkem od začátku roku'!Q55</f>
        <v>17978983</v>
      </c>
      <c r="F12" s="13">
        <f>'Celkem od začátku roku'!T55+'Celkem od začátku roku'!V55+'Celkem od začátku roku'!X55+'Celkem od začátku roku'!Z55+'Celkem od začátku roku'!AB55+'Celkem od začátku roku'!AD55</f>
        <v>22183</v>
      </c>
      <c r="G12" s="13">
        <f>'Celkem od začátku roku'!U55+'Celkem od začátku roku'!W55+'Celkem od začátku roku'!Y55+'Celkem od začátku roku'!AA55+'Celkem od začátku roku'!AC55+'Celkem od začátku roku'!AE55</f>
        <v>74390392</v>
      </c>
    </row>
    <row r="13" spans="1:7" x14ac:dyDescent="0.25">
      <c r="A13" s="3" t="s">
        <v>9</v>
      </c>
      <c r="B13" s="13">
        <f>'Celkem od začátku roku'!B9+'Celkem od začátku roku'!D9+'Celkem od začátku roku'!F9+'Celkem od začátku roku'!H9+'Celkem od začátku roku'!J9+'Celkem od začátku roku'!N9+'Celkem od začátku roku'!P9+'Celkem od začátku roku'!R9+'Celkem od začátku roku'!T9+'Celkem od začátku roku'!V9</f>
        <v>126764</v>
      </c>
      <c r="C13" s="13">
        <f>'Celkem od začátku roku'!C9+'Celkem od začátku roku'!E9+'Celkem od začátku roku'!G9+'Celkem od začátku roku'!I9+'Celkem od začátku roku'!K9+'Celkem od začátku roku'!O9+'Celkem od začátku roku'!Q9+'Celkem od začátku roku'!S9+'Celkem od začátku roku'!U9+'Celkem od začátku roku'!W9</f>
        <v>402855951.76999998</v>
      </c>
      <c r="D13" s="13">
        <f>'Celkem od začátku roku'!B44+'Celkem od začátku roku'!D44+'Celkem od začátku roku'!F44+'Celkem od začátku roku'!H44+'Celkem od začátku roku'!J44+'Celkem od začátku roku'!L44+'Celkem od začátku roku'!N44+'Celkem od začátku roku'!P44</f>
        <v>54363</v>
      </c>
      <c r="E13" s="13">
        <f>'Celkem od začátku roku'!C44+'Celkem od začátku roku'!E44+'Celkem od začátku roku'!G44+'Celkem od začátku roku'!I44+'Celkem od začátku roku'!K44+'Celkem od začátku roku'!M44+'Celkem od začátku roku'!O44+'Celkem od začátku roku'!Q44</f>
        <v>190330491</v>
      </c>
      <c r="F13" s="13">
        <f>'Celkem od začátku roku'!T44+'Celkem od začátku roku'!V44+'Celkem od začátku roku'!X44+'Celkem od začátku roku'!Z44+'Celkem od začátku roku'!AB44+'Celkem od začátku roku'!AD44</f>
        <v>45218</v>
      </c>
      <c r="G13" s="13">
        <f>'Celkem od začátku roku'!U44+'Celkem od začátku roku'!W44+'Celkem od začátku roku'!Y44+'Celkem od začátku roku'!AA44+'Celkem od začátku roku'!AC44+'Celkem od začátku roku'!AE44</f>
        <v>172806821</v>
      </c>
    </row>
    <row r="14" spans="1:7" x14ac:dyDescent="0.25">
      <c r="A14" s="3" t="s">
        <v>17</v>
      </c>
      <c r="B14" s="13">
        <f>'Celkem od začátku roku'!B18+'Celkem od začátku roku'!D18+'Celkem od začátku roku'!F18+'Celkem od začátku roku'!H18+'Celkem od začátku roku'!J18+'Celkem od začátku roku'!N18+'Celkem od začátku roku'!P18+'Celkem od začátku roku'!R18+'Celkem od začátku roku'!T18+'Celkem od začátku roku'!V18</f>
        <v>16635</v>
      </c>
      <c r="C14" s="13">
        <f>'Celkem od začátku roku'!C18+'Celkem od začátku roku'!E18+'Celkem od začátku roku'!G18+'Celkem od začátku roku'!I18+'Celkem od začátku roku'!K18+'Celkem od začátku roku'!O18+'Celkem od začátku roku'!Q18+'Celkem od začátku roku'!S18+'Celkem od začátku roku'!U18+'Celkem od začátku roku'!W18</f>
        <v>54979764</v>
      </c>
      <c r="D14" s="13">
        <f>'Celkem od začátku roku'!B53+'Celkem od začátku roku'!D53+'Celkem od začátku roku'!F53+'Celkem od začátku roku'!H53+'Celkem od začátku roku'!J53+'Celkem od začátku roku'!L53+'Celkem od začátku roku'!N53+'Celkem od začátku roku'!P53</f>
        <v>4993</v>
      </c>
      <c r="E14" s="13">
        <f>'Celkem od začátku roku'!C53+'Celkem od začátku roku'!E53+'Celkem od začátku roku'!G53+'Celkem od začátku roku'!I53+'Celkem od začátku roku'!K53+'Celkem od začátku roku'!M53+'Celkem od začátku roku'!O53+'Celkem od začátku roku'!Q53</f>
        <v>18599447</v>
      </c>
      <c r="F14" s="13">
        <f>'Celkem od začátku roku'!T53+'Celkem od začátku roku'!V53+'Celkem od začátku roku'!X53+'Celkem od začátku roku'!Z53+'Celkem od začátku roku'!AB53+'Celkem od začátku roku'!AD53</f>
        <v>11400</v>
      </c>
      <c r="G14" s="13">
        <f>'Celkem od začátku roku'!U53+'Celkem od začátku roku'!W53+'Celkem od začátku roku'!Y53+'Celkem od začátku roku'!AA53+'Celkem od začátku roku'!AC53+'Celkem od začátku roku'!AE53</f>
        <v>50495954</v>
      </c>
    </row>
    <row r="15" spans="1:7" x14ac:dyDescent="0.25">
      <c r="A15" s="3" t="s">
        <v>29</v>
      </c>
      <c r="B15" s="13">
        <f>'Celkem od začátku roku'!B22+'Celkem od začátku roku'!D22+'Celkem od začátku roku'!F22+'Celkem od začátku roku'!H22+'Celkem od začátku roku'!J22+'Celkem od začátku roku'!N22+'Celkem od začátku roku'!P22+'Celkem od začátku roku'!R22+'Celkem od začátku roku'!T22+'Celkem od začátku roku'!V22</f>
        <v>26090</v>
      </c>
      <c r="C15" s="13">
        <f>'Celkem od začátku roku'!C22+'Celkem od začátku roku'!E22+'Celkem od začátku roku'!G22+'Celkem od začátku roku'!I22+'Celkem od začátku roku'!K22+'Celkem od začátku roku'!O22+'Celkem od začátku roku'!Q22+'Celkem od začátku roku'!S22+'Celkem od začátku roku'!U22+'Celkem od začátku roku'!W22</f>
        <v>97131094.469999999</v>
      </c>
      <c r="D15" s="13">
        <f>'Celkem od začátku roku'!B57+'Celkem od začátku roku'!D57+'Celkem od začátku roku'!F57+'Celkem od začátku roku'!H57+'Celkem od začátku roku'!J57+'Celkem od začátku roku'!L57+'Celkem od začátku roku'!N57+'Celkem od začátku roku'!P57</f>
        <v>6444</v>
      </c>
      <c r="E15" s="13">
        <f>'Celkem od začátku roku'!C57+'Celkem od začátku roku'!E57+'Celkem od začátku roku'!G57+'Celkem od začátku roku'!I57+'Celkem od začátku roku'!K57+'Celkem od začátku roku'!M57+'Celkem od začátku roku'!O57+'Celkem od začátku roku'!Q57</f>
        <v>26299437</v>
      </c>
      <c r="F15" s="13">
        <f>'Celkem od začátku roku'!T57+'Celkem od začátku roku'!V57+'Celkem od začátku roku'!X57+'Celkem od začátku roku'!Z57+'Celkem od začátku roku'!AB57+'Celkem od začátku roku'!AD57</f>
        <v>18293</v>
      </c>
      <c r="G15" s="13">
        <f>'Celkem od začátku roku'!U57+'Celkem od začátku roku'!W57+'Celkem od začátku roku'!Y57+'Celkem od začátku roku'!AA57+'Celkem od začátku roku'!AC57+'Celkem od začátku roku'!AE57</f>
        <v>66798041</v>
      </c>
    </row>
    <row r="16" spans="1:7" x14ac:dyDescent="0.25">
      <c r="A16" s="3" t="s">
        <v>5</v>
      </c>
      <c r="B16" s="13">
        <f>'Celkem od začátku roku'!B5+'Celkem od začátku roku'!B6+'Celkem od začátku roku'!D5+'Celkem od začátku roku'!D6+'Celkem od začátku roku'!F5+'Celkem od začátku roku'!F6+'Celkem od začátku roku'!H5+'Celkem od začátku roku'!H6+'Celkem od začátku roku'!J5+'Celkem od začátku roku'!J6+'Celkem od začátku roku'!N5+'Celkem od začátku roku'!N6+'Celkem od začátku roku'!P5+'Celkem od začátku roku'!P6+'Celkem od začátku roku'!R5+'Celkem od začátku roku'!R6+'Celkem od začátku roku'!T5+'Celkem od začátku roku'!T6+'Celkem od začátku roku'!V5+'Celkem od začátku roku'!V6</f>
        <v>52453</v>
      </c>
      <c r="C16" s="13">
        <f>'Celkem od začátku roku'!C5+'Celkem od začátku roku'!C6+'Celkem od začátku roku'!E5+'Celkem od začátku roku'!E6+'Celkem od začátku roku'!G5+'Celkem od začátku roku'!G6+'Celkem od začátku roku'!I5+'Celkem od začátku roku'!I6+'Celkem od začátku roku'!K5+'Celkem od začátku roku'!K6+'Celkem od začátku roku'!O5+'Celkem od začátku roku'!O6+'Celkem od začátku roku'!Q5+'Celkem od začátku roku'!Q6+'Celkem od začátku roku'!S5+'Celkem od začátku roku'!S6+'Celkem od začátku roku'!U5+'Celkem od začátku roku'!U6+'Celkem od začátku roku'!W5+'Celkem od začátku roku'!W6</f>
        <v>147781138</v>
      </c>
      <c r="D16" s="13">
        <f>'Celkem od začátku roku'!B38+'Celkem od začátku roku'!B39+'Celkem od začátku roku'!D38+'Celkem od začátku roku'!D39+'Celkem od začátku roku'!F38+'Celkem od začátku roku'!F39+'Celkem od začátku roku'!H38+'Celkem od začátku roku'!H39+'Celkem od začátku roku'!J38+'Celkem od začátku roku'!J39+'Celkem od začátku roku'!L38+'Celkem od začátku roku'!L39+'Celkem od začátku roku'!N38+'Celkem od začátku roku'!N39+'Celkem od začátku roku'!P38+'Celkem od začátku roku'!P39</f>
        <v>15331</v>
      </c>
      <c r="E16" s="13">
        <f>'Celkem od začátku roku'!C38+'Celkem od začátku roku'!C39+'Celkem od začátku roku'!E38+'Celkem od začátku roku'!E39+'Celkem od začátku roku'!G38+'Celkem od začátku roku'!G39+'Celkem od začátku roku'!I38+'Celkem od začátku roku'!I39+'Celkem od začátku roku'!K38+'Celkem od začátku roku'!K39+'Celkem od začátku roku'!M38+'Celkem od začátku roku'!M39+'Celkem od začátku roku'!O38+'Celkem od začátku roku'!O39+'Celkem od začátku roku'!Q38+'Celkem od začátku roku'!Q39</f>
        <v>54590100</v>
      </c>
      <c r="F16" s="13">
        <f>'Celkem od začátku roku'!T38+'Celkem od začátku roku'!V38+'Celkem od začátku roku'!X38+'Celkem od začátku roku'!Z38+'Celkem od začátku roku'!AB38+'Celkem od začátku roku'!AD38+'Celkem od začátku roku'!T39+'Celkem od začátku roku'!V39+'Celkem od začátku roku'!X39+'Celkem od začátku roku'!Z39+'Celkem od začátku roku'!AB39+'Celkem od začátku roku'!AD39</f>
        <v>34857</v>
      </c>
      <c r="G16" s="13">
        <f>'Celkem od začátku roku'!U38+'Celkem od začátku roku'!W38+'Celkem od začátku roku'!Y38+'Celkem od začátku roku'!AA38+'Celkem od začátku roku'!AC38+'Celkem od začátku roku'!AE38+'Celkem od začátku roku'!U39+'Celkem od začátku roku'!W39+'Celkem od začátku roku'!Y39+'Celkem od začátku roku'!AA39+'Celkem od začátku roku'!AC39+'Celkem od začátku roku'!AE39</f>
        <v>146760446</v>
      </c>
    </row>
    <row r="17" spans="1:7" x14ac:dyDescent="0.25">
      <c r="A17" s="3" t="s">
        <v>20</v>
      </c>
      <c r="B17" s="13">
        <f>'Celkem od začátku roku'!B23+'Celkem od začátku roku'!B24+'Celkem od začátku roku'!D23+'Celkem od začátku roku'!D24+'Celkem od začátku roku'!F23+'Celkem od začátku roku'!F24+'Celkem od začátku roku'!H23+'Celkem od začátku roku'!H24+'Celkem od začátku roku'!J23+'Celkem od začátku roku'!J24+'Celkem od začátku roku'!N23+'Celkem od začátku roku'!N24+'Celkem od začátku roku'!P23+'Celkem od začátku roku'!P24+'Celkem od začátku roku'!R23+'Celkem od začátku roku'!R24+'Celkem od začátku roku'!T23+'Celkem od začátku roku'!T24+'Celkem od začátku roku'!V23+'Celkem od začátku roku'!V24</f>
        <v>20494</v>
      </c>
      <c r="C17" s="13">
        <f>'Celkem od začátku roku'!C23+'Celkem od začátku roku'!C24+'Celkem od začátku roku'!E23+'Celkem od začátku roku'!E24+'Celkem od začátku roku'!G23+'Celkem od začátku roku'!G24+'Celkem od začátku roku'!I23+'Celkem od začátku roku'!I24+'Celkem od začátku roku'!K23+'Celkem od začátku roku'!K24+'Celkem od začátku roku'!O23+'Celkem od začátku roku'!O24+'Celkem od začátku roku'!Q23+'Celkem od začátku roku'!Q24+'Celkem od začátku roku'!S23+'Celkem od začátku roku'!S24+'Celkem od začátku roku'!U23+'Celkem od začátku roku'!U24+'Celkem od začátku roku'!W23+'Celkem od začátku roku'!W24</f>
        <v>63573466</v>
      </c>
      <c r="D17" s="13">
        <f>'Celkem od začátku roku'!B58+'Celkem od začátku roku'!D58+'Celkem od začátku roku'!F58+'Celkem od začátku roku'!H58+'Celkem od začátku roku'!J58+'Celkem od začátku roku'!L58+'Celkem od začátku roku'!N58+'Celkem od začátku roku'!P58</f>
        <v>7798</v>
      </c>
      <c r="E17" s="13">
        <f>'Celkem od začátku roku'!C58+'Celkem od začátku roku'!E58+'Celkem od začátku roku'!G58+'Celkem od začátku roku'!I58+'Celkem od začátku roku'!K58+'Celkem od začátku roku'!M58+'Celkem od začátku roku'!O58+'Celkem od začátku roku'!Q58</f>
        <v>27436019</v>
      </c>
      <c r="F17" s="13">
        <f>'Celkem od začátku roku'!T58+'Celkem od začátku roku'!V58+'Celkem od začátku roku'!X58+'Celkem od začátku roku'!Z58+'Celkem od začátku roku'!AB58+'Celkem od začátku roku'!AD58</f>
        <v>0</v>
      </c>
      <c r="G17" s="13">
        <f>'Celkem od začátku roku'!U58+'Celkem od začátku roku'!W58+'Celkem od začátku roku'!Y58+'Celkem od začátku roku'!AA58+'Celkem od začátku roku'!AC58+'Celkem od začátku roku'!AE58</f>
        <v>0</v>
      </c>
    </row>
    <row r="18" spans="1:7" x14ac:dyDescent="0.25">
      <c r="A18" s="3" t="s">
        <v>8</v>
      </c>
      <c r="B18" s="13">
        <f>'Celkem od začátku roku'!B8+'Celkem od začátku roku'!D8+'Celkem od začátku roku'!F8+'Celkem od začátku roku'!H8+'Celkem od začátku roku'!J8+'Celkem od začátku roku'!N8+'Celkem od začátku roku'!P8+'Celkem od začátku roku'!R8+'Celkem od začátku roku'!T8+'Celkem od začátku roku'!V8</f>
        <v>161339</v>
      </c>
      <c r="C18" s="13">
        <f>'Celkem od začátku roku'!C8+'Celkem od začátku roku'!E8+'Celkem od začátku roku'!G8+'Celkem od začátku roku'!I8+'Celkem od začátku roku'!K8+'Celkem od začátku roku'!O8+'Celkem od začátku roku'!Q8+'Celkem od začátku roku'!S8+'Celkem od začátku roku'!U8+'Celkem od začátku roku'!W8</f>
        <v>521310227</v>
      </c>
      <c r="D18" s="13">
        <f>'Celkem od začátku roku'!B41+'Celkem od začátku roku'!B42+'Celkem od začátku roku'!B43+'Celkem od začátku roku'!D41+'Celkem od začátku roku'!D42+'Celkem od začátku roku'!D43+'Celkem od začátku roku'!F41+'Celkem od začátku roku'!F42+'Celkem od začátku roku'!F43+'Celkem od začátku roku'!H41+'Celkem od začátku roku'!H42+'Celkem od začátku roku'!H43+'Celkem od začátku roku'!J41+'Celkem od začátku roku'!J42+'Celkem od začátku roku'!J43+'Celkem od začátku roku'!L41+'Celkem od začátku roku'!L42+'Celkem od začátku roku'!L43+'Celkem od začátku roku'!N41+'Celkem od začátku roku'!N42+'Celkem od začátku roku'!N43+'Celkem od začátku roku'!P41+'Celkem od začátku roku'!P42+'Celkem od začátku roku'!P43</f>
        <v>45787</v>
      </c>
      <c r="E18" s="13">
        <f>'Celkem od začátku roku'!C41+'Celkem od začátku roku'!C42+'Celkem od začátku roku'!C43+'Celkem od začátku roku'!E41+'Celkem od začátku roku'!E42+'Celkem od začátku roku'!E43+'Celkem od začátku roku'!G41+'Celkem od začátku roku'!G42+'Celkem od začátku roku'!G43+'Celkem od začátku roku'!I41+'Celkem od začátku roku'!I42+'Celkem od začátku roku'!I43+'Celkem od začátku roku'!K41+'Celkem od začátku roku'!K42+'Celkem od začátku roku'!K43+'Celkem od začátku roku'!M41+'Celkem od začátku roku'!M42+'Celkem od začátku roku'!M43+'Celkem od začátku roku'!O41+'Celkem od začátku roku'!O42+'Celkem od začátku roku'!O43+'Celkem od začátku roku'!Q41+'Celkem od začátku roku'!Q42+'Celkem od začátku roku'!Q43</f>
        <v>151688221</v>
      </c>
      <c r="F18" s="13">
        <f>'Celkem od začátku roku'!T41+'Celkem od začátku roku'!T42+'Celkem od začátku roku'!T43+'Celkem od začátku roku'!V41+'Celkem od začátku roku'!V42+'Celkem od začátku roku'!V43+'Celkem od začátku roku'!X41+'Celkem od začátku roku'!X42+'Celkem od začátku roku'!X43+'Celkem od začátku roku'!Z41+'Celkem od začátku roku'!Z42+'Celkem od začátku roku'!Z43+'Celkem od začátku roku'!AB41+'Celkem od začátku roku'!AB42+'Celkem od začátku roku'!AB43+'Celkem od začátku roku'!AD41+'Celkem od začátku roku'!AD42+'Celkem od začátku roku'!AD43</f>
        <v>98064</v>
      </c>
      <c r="G18" s="13">
        <f>'Celkem od začátku roku'!U41+'Celkem od začátku roku'!U42+'Celkem od začátku roku'!U43+'Celkem od začátku roku'!W41+'Celkem od začátku roku'!W42+'Celkem od začátku roku'!W43+'Celkem od začátku roku'!Y41+'Celkem od začátku roku'!Y42+'Celkem od začátku roku'!Y43+'Celkem od začátku roku'!AA41+'Celkem od začátku roku'!AA42+'Celkem od začátku roku'!AA43+'Celkem od začátku roku'!AC41+'Celkem od začátku roku'!AC42+'Celkem od začátku roku'!AC43+'Celkem od začátku roku'!AE41+'Celkem od začátku roku'!AE42+'Celkem od začátku roku'!AE43</f>
        <v>334311045</v>
      </c>
    </row>
    <row r="19" spans="1:7" x14ac:dyDescent="0.25">
      <c r="A19" s="3" t="s">
        <v>3</v>
      </c>
      <c r="B19" s="13">
        <f>'Celkem od začátku roku'!B3+'Celkem od začátku roku'!D3+'Celkem od začátku roku'!F3+'Celkem od začátku roku'!H3+'Celkem od začátku roku'!J3+'Celkem od začátku roku'!N3+'Celkem od začátku roku'!P3+'Celkem od začátku roku'!R3+'Celkem od začátku roku'!T3+'Celkem od začátku roku'!V3</f>
        <v>161675</v>
      </c>
      <c r="C19" s="13">
        <f>'Celkem od začátku roku'!C3+'Celkem od začátku roku'!E3+'Celkem od začátku roku'!G3+'Celkem od začátku roku'!I3+'Celkem od začátku roku'!K3+'Celkem od začátku roku'!O3+'Celkem od začátku roku'!Q3+'Celkem od začátku roku'!S3+'Celkem od začátku roku'!U3+'Celkem od začátku roku'!W3</f>
        <v>541449989.14999998</v>
      </c>
      <c r="D19" s="13">
        <f>'Celkem od začátku roku'!B35+'Celkem od začátku roku'!D35+'Celkem od začátku roku'!F35+'Celkem od začátku roku'!H35+'Celkem od začátku roku'!J35+'Celkem od začátku roku'!L35+'Celkem od začátku roku'!N35+'Celkem od začátku roku'!P35</f>
        <v>58846</v>
      </c>
      <c r="E19" s="13">
        <f>'Celkem od začátku roku'!C35+'Celkem od začátku roku'!E35+'Celkem od začátku roku'!G35+'Celkem od začátku roku'!I35+'Celkem od začátku roku'!K35+'Celkem od začátku roku'!M35+'Celkem od začátku roku'!O35+'Celkem od začátku roku'!Q35</f>
        <v>236091827.87</v>
      </c>
      <c r="F19" s="13">
        <f>'Celkem od začátku roku'!T35+'Celkem od začátku roku'!V35+'Celkem od začátku roku'!X35+'Celkem od začátku roku'!Z35+'Celkem od začátku roku'!AB35+'Celkem od začátku roku'!AD35</f>
        <v>59104</v>
      </c>
      <c r="G19" s="13">
        <f>'Celkem od začátku roku'!U35+'Celkem od začátku roku'!W35+'Celkem od začátku roku'!Y35+'Celkem od začátku roku'!AA35+'Celkem od začátku roku'!AC35+'Celkem od začátku roku'!AE35</f>
        <v>230709187.06999999</v>
      </c>
    </row>
    <row r="20" spans="1:7" x14ac:dyDescent="0.25">
      <c r="A20" s="3" t="s">
        <v>7</v>
      </c>
      <c r="B20" s="13">
        <f>'Celkem od začátku roku'!B7+'Celkem od začátku roku'!D7+'Celkem od začátku roku'!F7+'Celkem od začátku roku'!H7+'Celkem od začátku roku'!J7+'Celkem od začátku roku'!N7+'Celkem od začátku roku'!P7+'Celkem od začátku roku'!R7+'Celkem od začátku roku'!T7+'Celkem od začátku roku'!V7</f>
        <v>31616</v>
      </c>
      <c r="C20" s="13">
        <f>'Celkem od začátku roku'!C7+'Celkem od začátku roku'!E7+'Celkem od začátku roku'!G7+'Celkem od začátku roku'!I7+'Celkem od začátku roku'!K7+'Celkem od začátku roku'!O7+'Celkem od začátku roku'!Q7+'Celkem od začátku roku'!S7+'Celkem od začátku roku'!U7+'Celkem od začátku roku'!W7</f>
        <v>95326065</v>
      </c>
      <c r="D20" s="13">
        <f>'Celkem od začátku roku'!B40+'Celkem od začátku roku'!D40+'Celkem od začátku roku'!F40+'Celkem od začátku roku'!H40+'Celkem od začátku roku'!J40+'Celkem od začátku roku'!L40+'Celkem od začátku roku'!N40+'Celkem od začátku roku'!P40</f>
        <v>8936</v>
      </c>
      <c r="E20" s="13">
        <f>'Celkem od začátku roku'!C40+'Celkem od začátku roku'!E40+'Celkem od začátku roku'!G40+'Celkem od začátku roku'!I40+'Celkem od začátku roku'!K40+'Celkem od začátku roku'!M40+'Celkem od začátku roku'!O40+'Celkem od začátku roku'!Q40</f>
        <v>31715481</v>
      </c>
      <c r="F20" s="13">
        <f>'Celkem od začátku roku'!T40+'Celkem od začátku roku'!V40+'Celkem od začátku roku'!X40+'Celkem od začátku roku'!Z40+'Celkem od začátku roku'!AB40+'Celkem od začátku roku'!AD40</f>
        <v>11895</v>
      </c>
      <c r="G20" s="13">
        <f>'Celkem od začátku roku'!U40+'Celkem od začátku roku'!W40+'Celkem od začátku roku'!Y40+'Celkem od začátku roku'!AA40+'Celkem od začátku roku'!AC40+'Celkem od začátku roku'!AE40</f>
        <v>44276863</v>
      </c>
    </row>
    <row r="21" spans="1:7" x14ac:dyDescent="0.25">
      <c r="A21" s="3" t="s">
        <v>16</v>
      </c>
      <c r="B21" s="13">
        <f>'Celkem od začátku roku'!B17+'Celkem od začátku roku'!D17+'Celkem od začátku roku'!F17+'Celkem od začátku roku'!H17+'Celkem od začátku roku'!J17+'Celkem od začátku roku'!N17+'Celkem od začátku roku'!P17+'Celkem od začátku roku'!R17+'Celkem od začátku roku'!T17+'Celkem od začátku roku'!V17</f>
        <v>32959</v>
      </c>
      <c r="C21" s="13">
        <f>'Celkem od začátku roku'!C17+'Celkem od začátku roku'!E17+'Celkem od začátku roku'!G17+'Celkem od začátku roku'!I17+'Celkem od začátku roku'!K17+'Celkem od začátku roku'!O17+'Celkem od začátku roku'!Q17+'Celkem od začátku roku'!S17+'Celkem od začátku roku'!U17+'Celkem od začátku roku'!W17</f>
        <v>113156010</v>
      </c>
      <c r="D21" s="13">
        <f>'Celkem od začátku roku'!B52+'Celkem od začátku roku'!D52+'Celkem od začátku roku'!F52+'Celkem od začátku roku'!H52+'Celkem od začátku roku'!J52+'Celkem od začátku roku'!L52+'Celkem od začátku roku'!N52+'Celkem od začátku roku'!P52</f>
        <v>11896</v>
      </c>
      <c r="E21" s="13">
        <f>'Celkem od začátku roku'!C52+'Celkem od začátku roku'!E52+'Celkem od začátku roku'!G52+'Celkem od začátku roku'!I52+'Celkem od začátku roku'!K52+'Celkem od začátku roku'!M52+'Celkem od začátku roku'!O52+'Celkem od začátku roku'!Q52</f>
        <v>48320223</v>
      </c>
      <c r="F21" s="13">
        <f>'Celkem od začátku roku'!T52+'Celkem od začátku roku'!V52+'Celkem od začátku roku'!X52+'Celkem od začátku roku'!Z52+'Celkem od začátku roku'!AB52+'Celkem od začátku roku'!AD52</f>
        <v>19325</v>
      </c>
      <c r="G21" s="13">
        <f>'Celkem od začátku roku'!U52+'Celkem od začátku roku'!W52+'Celkem od začátku roku'!Y52+'Celkem od začátku roku'!AA52+'Celkem od začátku roku'!AC52+'Celkem od začátku roku'!AE52</f>
        <v>87091558</v>
      </c>
    </row>
    <row r="22" spans="1:7" s="8" customFormat="1" x14ac:dyDescent="0.25">
      <c r="A22" s="1" t="s">
        <v>22</v>
      </c>
      <c r="B22" s="10">
        <f>SUM(B3:B21)</f>
        <v>1109818</v>
      </c>
      <c r="C22" s="10">
        <f t="shared" ref="C22:G22" si="0">SUM(C3:C21)</f>
        <v>3548292736.02</v>
      </c>
      <c r="D22" s="10">
        <f t="shared" si="0"/>
        <v>356786</v>
      </c>
      <c r="E22" s="10">
        <f t="shared" si="0"/>
        <v>1271325150.8699999</v>
      </c>
      <c r="F22" s="10">
        <f t="shared" si="0"/>
        <v>572792</v>
      </c>
      <c r="G22" s="10">
        <f t="shared" si="0"/>
        <v>2221580974.0699997</v>
      </c>
    </row>
  </sheetData>
  <sortState ref="A3:G21">
    <sortCondition ref="A3:A21"/>
  </sortState>
  <mergeCells count="3">
    <mergeCell ref="B1:C1"/>
    <mergeCell ref="D1:E1"/>
    <mergeCell ref="F1:G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70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70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/>
      <c r="C3" s="6"/>
      <c r="D3" s="6"/>
      <c r="E3" s="16"/>
      <c r="F3" s="6"/>
      <c r="G3" s="6"/>
      <c r="H3" s="6"/>
      <c r="I3" s="6"/>
      <c r="J3" s="6"/>
      <c r="K3" s="6"/>
      <c r="L3" s="33" t="s">
        <v>3</v>
      </c>
      <c r="M3" s="34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x14ac:dyDescent="0.25">
      <c r="A4" s="3" t="s">
        <v>4</v>
      </c>
      <c r="B4" s="6"/>
      <c r="C4" s="6"/>
      <c r="D4" s="6"/>
      <c r="E4" s="16"/>
      <c r="F4" s="6"/>
      <c r="G4" s="6"/>
      <c r="H4" s="6"/>
      <c r="I4" s="6"/>
      <c r="J4" s="6"/>
      <c r="K4" s="6"/>
      <c r="L4" s="33" t="s">
        <v>4</v>
      </c>
      <c r="M4" s="34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x14ac:dyDescent="0.25">
      <c r="A5" s="3" t="s">
        <v>5</v>
      </c>
      <c r="B5" s="6"/>
      <c r="C5" s="6"/>
      <c r="D5" s="6"/>
      <c r="E5" s="16"/>
      <c r="F5" s="6"/>
      <c r="G5" s="6"/>
      <c r="H5" s="6"/>
      <c r="I5" s="6"/>
      <c r="J5" s="6"/>
      <c r="K5" s="6"/>
      <c r="L5" s="33" t="s">
        <v>5</v>
      </c>
      <c r="M5" s="34"/>
      <c r="N5" s="7"/>
      <c r="O5" s="7"/>
      <c r="P5" s="7"/>
      <c r="Q5" s="7"/>
      <c r="R5" s="7"/>
      <c r="S5" s="7"/>
      <c r="T5" s="6"/>
      <c r="U5" s="6"/>
      <c r="V5" s="6"/>
      <c r="W5" s="6"/>
    </row>
    <row r="6" spans="1:23" x14ac:dyDescent="0.25">
      <c r="A6" s="3" t="s">
        <v>6</v>
      </c>
      <c r="B6" s="6"/>
      <c r="C6" s="6"/>
      <c r="D6" s="6"/>
      <c r="E6" s="16"/>
      <c r="F6" s="6"/>
      <c r="G6" s="6"/>
      <c r="H6" s="6"/>
      <c r="I6" s="6"/>
      <c r="J6" s="6"/>
      <c r="K6" s="6"/>
      <c r="L6" s="33" t="s">
        <v>6</v>
      </c>
      <c r="M6" s="34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/>
      <c r="C7" s="6"/>
      <c r="D7" s="6"/>
      <c r="E7" s="16"/>
      <c r="F7" s="6"/>
      <c r="G7" s="6"/>
      <c r="H7" s="6"/>
      <c r="I7" s="6"/>
      <c r="J7" s="6"/>
      <c r="K7" s="6"/>
      <c r="L7" s="33" t="s">
        <v>7</v>
      </c>
      <c r="M7" s="34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 x14ac:dyDescent="0.25">
      <c r="A8" s="3" t="s">
        <v>8</v>
      </c>
      <c r="B8" s="6"/>
      <c r="C8" s="6"/>
      <c r="D8" s="6"/>
      <c r="E8" s="16"/>
      <c r="F8" s="6"/>
      <c r="G8" s="6"/>
      <c r="H8" s="6"/>
      <c r="I8" s="6"/>
      <c r="J8" s="6"/>
      <c r="K8" s="6"/>
      <c r="L8" s="33" t="s">
        <v>8</v>
      </c>
      <c r="M8" s="34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 x14ac:dyDescent="0.25">
      <c r="A9" s="3" t="s">
        <v>9</v>
      </c>
      <c r="B9" s="6"/>
      <c r="C9" s="6"/>
      <c r="D9" s="6"/>
      <c r="E9" s="16"/>
      <c r="F9" s="6"/>
      <c r="G9" s="6"/>
      <c r="H9" s="6"/>
      <c r="I9" s="6"/>
      <c r="J9" s="6"/>
      <c r="K9" s="6"/>
      <c r="L9" s="33" t="s">
        <v>9</v>
      </c>
      <c r="M9" s="34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3" x14ac:dyDescent="0.25">
      <c r="A10" s="3" t="s">
        <v>10</v>
      </c>
      <c r="B10" s="6"/>
      <c r="C10" s="6"/>
      <c r="D10" s="6"/>
      <c r="E10" s="16"/>
      <c r="F10" s="6"/>
      <c r="G10" s="6"/>
      <c r="H10" s="6"/>
      <c r="I10" s="6"/>
      <c r="J10" s="6"/>
      <c r="K10" s="6"/>
      <c r="L10" s="33" t="s">
        <v>10</v>
      </c>
      <c r="M10" s="34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 x14ac:dyDescent="0.25">
      <c r="A11" s="3" t="s">
        <v>11</v>
      </c>
      <c r="B11" s="6"/>
      <c r="C11" s="6"/>
      <c r="D11" s="6"/>
      <c r="E11" s="16"/>
      <c r="F11" s="6"/>
      <c r="G11" s="6"/>
      <c r="H11" s="6"/>
      <c r="I11" s="6"/>
      <c r="J11" s="6"/>
      <c r="K11" s="6"/>
      <c r="L11" s="33" t="s">
        <v>11</v>
      </c>
      <c r="M11" s="34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x14ac:dyDescent="0.25">
      <c r="A12" s="3" t="s">
        <v>12</v>
      </c>
      <c r="B12" s="6"/>
      <c r="C12" s="6"/>
      <c r="D12" s="6"/>
      <c r="E12" s="16"/>
      <c r="F12" s="6"/>
      <c r="G12" s="6"/>
      <c r="H12" s="6"/>
      <c r="I12" s="6"/>
      <c r="J12" s="6"/>
      <c r="K12" s="6"/>
      <c r="L12" s="33" t="s">
        <v>12</v>
      </c>
      <c r="M12" s="34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x14ac:dyDescent="0.25">
      <c r="A13" s="3" t="s">
        <v>13</v>
      </c>
      <c r="B13" s="6"/>
      <c r="C13" s="6"/>
      <c r="D13" s="6"/>
      <c r="E13" s="16"/>
      <c r="F13" s="6"/>
      <c r="G13" s="6"/>
      <c r="H13" s="6"/>
      <c r="I13" s="6"/>
      <c r="J13" s="6"/>
      <c r="K13" s="6"/>
      <c r="L13" s="33" t="s">
        <v>13</v>
      </c>
      <c r="M13" s="34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x14ac:dyDescent="0.25">
      <c r="A14" s="3" t="s">
        <v>14</v>
      </c>
      <c r="B14" s="6"/>
      <c r="C14" s="6"/>
      <c r="D14" s="6"/>
      <c r="E14" s="16"/>
      <c r="F14" s="6"/>
      <c r="G14" s="6"/>
      <c r="H14" s="6"/>
      <c r="I14" s="6"/>
      <c r="J14" s="6"/>
      <c r="K14" s="6"/>
      <c r="L14" s="33" t="s">
        <v>14</v>
      </c>
      <c r="M14" s="34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28</v>
      </c>
      <c r="B15" s="6"/>
      <c r="C15" s="6"/>
      <c r="D15" s="6"/>
      <c r="E15" s="16"/>
      <c r="F15" s="6"/>
      <c r="G15" s="6"/>
      <c r="H15" s="6"/>
      <c r="I15" s="6"/>
      <c r="J15" s="6"/>
      <c r="K15" s="6"/>
      <c r="L15" s="33" t="s">
        <v>28</v>
      </c>
      <c r="M15" s="34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3" x14ac:dyDescent="0.25">
      <c r="A16" s="3" t="s">
        <v>15</v>
      </c>
      <c r="B16" s="6"/>
      <c r="C16" s="6"/>
      <c r="D16" s="6"/>
      <c r="E16" s="16"/>
      <c r="F16" s="6"/>
      <c r="G16" s="6"/>
      <c r="H16" s="6"/>
      <c r="I16" s="6"/>
      <c r="J16" s="6"/>
      <c r="K16" s="6"/>
      <c r="L16" s="33" t="s">
        <v>15</v>
      </c>
      <c r="M16" s="34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x14ac:dyDescent="0.25">
      <c r="A17" s="3" t="s">
        <v>16</v>
      </c>
      <c r="B17" s="6"/>
      <c r="C17" s="6"/>
      <c r="D17" s="6"/>
      <c r="E17" s="16"/>
      <c r="F17" s="6"/>
      <c r="G17" s="6"/>
      <c r="H17" s="6"/>
      <c r="I17" s="6"/>
      <c r="J17" s="6"/>
      <c r="K17" s="6"/>
      <c r="L17" s="33" t="s">
        <v>16</v>
      </c>
      <c r="M17" s="34"/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x14ac:dyDescent="0.25">
      <c r="A18" s="3" t="s">
        <v>17</v>
      </c>
      <c r="B18" s="6"/>
      <c r="C18" s="6"/>
      <c r="D18" s="6"/>
      <c r="E18" s="16"/>
      <c r="F18" s="6"/>
      <c r="G18" s="6"/>
      <c r="H18" s="6"/>
      <c r="I18" s="6"/>
      <c r="J18" s="6"/>
      <c r="K18" s="6"/>
      <c r="L18" s="33" t="s">
        <v>17</v>
      </c>
      <c r="M18" s="34"/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x14ac:dyDescent="0.25">
      <c r="A19" s="3" t="s">
        <v>44</v>
      </c>
      <c r="B19" s="6"/>
      <c r="C19" s="6"/>
      <c r="D19" s="6"/>
      <c r="E19" s="16"/>
      <c r="F19" s="6"/>
      <c r="G19" s="6"/>
      <c r="H19" s="6"/>
      <c r="I19" s="6"/>
      <c r="J19" s="6"/>
      <c r="K19" s="6"/>
      <c r="L19" s="33" t="s">
        <v>44</v>
      </c>
      <c r="M19" s="34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3" x14ac:dyDescent="0.25">
      <c r="A20" s="3" t="s">
        <v>18</v>
      </c>
      <c r="B20" s="6"/>
      <c r="C20" s="6"/>
      <c r="D20" s="6"/>
      <c r="E20" s="16"/>
      <c r="F20" s="6"/>
      <c r="G20" s="6"/>
      <c r="H20" s="6"/>
      <c r="I20" s="6"/>
      <c r="J20" s="6"/>
      <c r="K20" s="6"/>
      <c r="L20" s="33" t="s">
        <v>18</v>
      </c>
      <c r="M20" s="34"/>
      <c r="N20" s="7"/>
      <c r="O20" s="7"/>
      <c r="P20" s="7"/>
      <c r="Q20" s="7"/>
      <c r="R20" s="7"/>
      <c r="S20" s="7"/>
      <c r="T20" s="6"/>
      <c r="U20" s="6"/>
      <c r="V20" s="6"/>
      <c r="W20" s="6"/>
    </row>
    <row r="21" spans="1:23" x14ac:dyDescent="0.25">
      <c r="A21" s="3" t="s">
        <v>19</v>
      </c>
      <c r="B21" s="6"/>
      <c r="C21" s="6"/>
      <c r="D21" s="6"/>
      <c r="E21" s="16"/>
      <c r="F21" s="6"/>
      <c r="G21" s="6"/>
      <c r="H21" s="6"/>
      <c r="I21" s="6"/>
      <c r="J21" s="6"/>
      <c r="K21" s="6"/>
      <c r="L21" s="33" t="s">
        <v>19</v>
      </c>
      <c r="M21" s="34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3" x14ac:dyDescent="0.25">
      <c r="A22" s="3" t="s">
        <v>29</v>
      </c>
      <c r="B22" s="6"/>
      <c r="C22" s="6"/>
      <c r="D22" s="6"/>
      <c r="E22" s="16"/>
      <c r="F22" s="6"/>
      <c r="G22" s="6"/>
      <c r="H22" s="6"/>
      <c r="I22" s="6"/>
      <c r="J22" s="6"/>
      <c r="K22" s="6"/>
      <c r="L22" s="33" t="s">
        <v>29</v>
      </c>
      <c r="M22" s="34"/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3" x14ac:dyDescent="0.25">
      <c r="A23" s="3" t="s">
        <v>20</v>
      </c>
      <c r="B23" s="6"/>
      <c r="C23" s="6"/>
      <c r="D23" s="6"/>
      <c r="E23" s="16"/>
      <c r="F23" s="6"/>
      <c r="G23" s="6"/>
      <c r="H23" s="6"/>
      <c r="I23" s="6"/>
      <c r="J23" s="6"/>
      <c r="K23" s="6"/>
      <c r="L23" s="33" t="s">
        <v>20</v>
      </c>
      <c r="M23" s="34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3" x14ac:dyDescent="0.25">
      <c r="A24" s="3" t="s">
        <v>21</v>
      </c>
      <c r="B24" s="6"/>
      <c r="C24" s="6"/>
      <c r="D24" s="6"/>
      <c r="E24" s="16"/>
      <c r="F24" s="6"/>
      <c r="G24" s="6"/>
      <c r="H24" s="6"/>
      <c r="I24" s="6"/>
      <c r="J24" s="6"/>
      <c r="K24" s="6"/>
      <c r="L24" s="33" t="s">
        <v>21</v>
      </c>
      <c r="M24" s="34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s="8" customFormat="1" x14ac:dyDescent="0.25">
      <c r="A25" s="1" t="s">
        <v>22</v>
      </c>
      <c r="B25" s="9">
        <f t="shared" ref="B25:K25" si="0">SUM(B3:B24)</f>
        <v>0</v>
      </c>
      <c r="C25" s="9">
        <f t="shared" si="0"/>
        <v>0</v>
      </c>
      <c r="D25" s="9">
        <f t="shared" si="0"/>
        <v>0</v>
      </c>
      <c r="E25" s="9">
        <f t="shared" si="0"/>
        <v>0</v>
      </c>
      <c r="F25" s="9">
        <f t="shared" si="0"/>
        <v>0</v>
      </c>
      <c r="G25" s="9">
        <f t="shared" si="0"/>
        <v>0</v>
      </c>
      <c r="H25" s="9">
        <f t="shared" si="0"/>
        <v>0</v>
      </c>
      <c r="I25" s="9">
        <f t="shared" si="0"/>
        <v>0</v>
      </c>
      <c r="J25" s="9">
        <f t="shared" si="0"/>
        <v>0</v>
      </c>
      <c r="K25" s="9">
        <f t="shared" si="0"/>
        <v>0</v>
      </c>
      <c r="L25" s="38" t="s">
        <v>22</v>
      </c>
      <c r="M25" s="39"/>
      <c r="N25" s="9">
        <f t="shared" ref="N25:W25" si="1">SUM(N3:N24)</f>
        <v>0</v>
      </c>
      <c r="O25" s="9">
        <f t="shared" si="1"/>
        <v>0</v>
      </c>
      <c r="P25" s="9">
        <f t="shared" si="1"/>
        <v>0</v>
      </c>
      <c r="Q25" s="9">
        <f t="shared" si="1"/>
        <v>0</v>
      </c>
      <c r="R25" s="9">
        <f t="shared" si="1"/>
        <v>0</v>
      </c>
      <c r="S25" s="9">
        <f t="shared" si="1"/>
        <v>0</v>
      </c>
      <c r="T25" s="9">
        <f t="shared" si="1"/>
        <v>0</v>
      </c>
      <c r="U25" s="9">
        <f t="shared" si="1"/>
        <v>0</v>
      </c>
      <c r="V25" s="9">
        <f t="shared" si="1"/>
        <v>0</v>
      </c>
      <c r="W25" s="9">
        <f t="shared" si="1"/>
        <v>0</v>
      </c>
    </row>
    <row r="27" spans="1:23" x14ac:dyDescent="0.25">
      <c r="A27" s="14">
        <f>B25+D25+F25+H25+J25+N25+P25+R25+T25+V25+B59+D59+F59+H59+J59+L59+N59+P59+T59+V59+X59+Z59+AB59+AD59</f>
        <v>0</v>
      </c>
      <c r="V27"/>
      <c r="W27"/>
    </row>
    <row r="28" spans="1:23" x14ac:dyDescent="0.25">
      <c r="A28" s="14">
        <f>C25+E25+G25+I25+K25+O25+Q25+S25+U25+W25+C59+E59+G59+I59+K59+M59+O59+Q59+U59+W59+Y59+AA59+AC59+AE59</f>
        <v>0</v>
      </c>
    </row>
    <row r="33" spans="1:31" ht="30" customHeight="1" x14ac:dyDescent="0.25">
      <c r="A33" s="5" t="s">
        <v>70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70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27" t="s">
        <v>56</v>
      </c>
      <c r="AA33" s="27"/>
      <c r="AB33" s="27" t="s">
        <v>55</v>
      </c>
      <c r="AC33" s="27"/>
      <c r="AD33" s="27" t="s">
        <v>57</v>
      </c>
      <c r="AE33" s="35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33" t="s">
        <v>38</v>
      </c>
      <c r="S35" s="34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33" t="s">
        <v>39</v>
      </c>
      <c r="S36" s="34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33" t="s">
        <v>5</v>
      </c>
      <c r="S38" s="34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33" t="s">
        <v>7</v>
      </c>
      <c r="S40" s="34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33" t="s">
        <v>8</v>
      </c>
      <c r="S41" s="34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33" t="s">
        <v>9</v>
      </c>
      <c r="S44" s="34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33" t="s">
        <v>10</v>
      </c>
      <c r="S45" s="34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33" t="s">
        <v>11</v>
      </c>
      <c r="S46" s="34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33" t="s">
        <v>13</v>
      </c>
      <c r="S48" s="34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33" t="s">
        <v>28</v>
      </c>
      <c r="S49" s="34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33" t="s">
        <v>15</v>
      </c>
      <c r="S50" s="34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33" t="s">
        <v>16</v>
      </c>
      <c r="S52" s="34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33" t="s">
        <v>17</v>
      </c>
      <c r="S53" s="34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4" spans="1:31" x14ac:dyDescent="0.25">
      <c r="A54" s="3" t="s">
        <v>44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33" t="s">
        <v>44</v>
      </c>
      <c r="S54" s="34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</row>
    <row r="55" spans="1:31" x14ac:dyDescent="0.25">
      <c r="A55" s="3" t="s">
        <v>18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33" t="s">
        <v>18</v>
      </c>
      <c r="S55" s="34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</row>
    <row r="56" spans="1:31" x14ac:dyDescent="0.25">
      <c r="A56" s="3" t="s">
        <v>19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33" t="s">
        <v>19</v>
      </c>
      <c r="S56" s="34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</row>
    <row r="57" spans="1:31" x14ac:dyDescent="0.25">
      <c r="A57" s="3" t="s">
        <v>29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33" t="s">
        <v>29</v>
      </c>
      <c r="S57" s="34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</row>
    <row r="58" spans="1:31" x14ac:dyDescent="0.25">
      <c r="A58" s="3" t="s">
        <v>45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33" t="s">
        <v>45</v>
      </c>
      <c r="S58" s="34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</row>
    <row r="59" spans="1:31" s="8" customFormat="1" x14ac:dyDescent="0.25">
      <c r="A59" s="1" t="s">
        <v>22</v>
      </c>
      <c r="B59" s="9">
        <f t="shared" ref="B59:Q59" si="2">SUM(B35:B58)</f>
        <v>0</v>
      </c>
      <c r="C59" s="9">
        <f t="shared" si="2"/>
        <v>0</v>
      </c>
      <c r="D59" s="9">
        <f t="shared" si="2"/>
        <v>0</v>
      </c>
      <c r="E59" s="9">
        <f t="shared" si="2"/>
        <v>0</v>
      </c>
      <c r="F59" s="9">
        <f t="shared" si="2"/>
        <v>0</v>
      </c>
      <c r="G59" s="9">
        <f t="shared" si="2"/>
        <v>0</v>
      </c>
      <c r="H59" s="9">
        <f t="shared" si="2"/>
        <v>0</v>
      </c>
      <c r="I59" s="9">
        <f t="shared" si="2"/>
        <v>0</v>
      </c>
      <c r="J59" s="9">
        <f t="shared" si="2"/>
        <v>0</v>
      </c>
      <c r="K59" s="9">
        <f t="shared" si="2"/>
        <v>0</v>
      </c>
      <c r="L59" s="9">
        <f t="shared" si="2"/>
        <v>0</v>
      </c>
      <c r="M59" s="9">
        <f t="shared" si="2"/>
        <v>0</v>
      </c>
      <c r="N59" s="9">
        <f t="shared" si="2"/>
        <v>0</v>
      </c>
      <c r="O59" s="9">
        <f t="shared" si="2"/>
        <v>0</v>
      </c>
      <c r="P59" s="9">
        <f t="shared" si="2"/>
        <v>0</v>
      </c>
      <c r="Q59" s="9">
        <f t="shared" si="2"/>
        <v>0</v>
      </c>
      <c r="R59" s="38" t="s">
        <v>22</v>
      </c>
      <c r="S59" s="39"/>
      <c r="T59" s="9">
        <f>SUM(T35:T58)</f>
        <v>0</v>
      </c>
      <c r="U59" s="9">
        <f t="shared" ref="U59:AE59" si="3">SUM(U35:U58)</f>
        <v>0</v>
      </c>
      <c r="V59" s="9">
        <f t="shared" si="3"/>
        <v>0</v>
      </c>
      <c r="W59" s="9">
        <f t="shared" si="3"/>
        <v>0</v>
      </c>
      <c r="X59" s="9">
        <f t="shared" si="3"/>
        <v>0</v>
      </c>
      <c r="Y59" s="9">
        <f t="shared" si="3"/>
        <v>0</v>
      </c>
      <c r="Z59" s="9">
        <f>SUM(Z35:Z58)</f>
        <v>0</v>
      </c>
      <c r="AA59" s="9">
        <f t="shared" si="3"/>
        <v>0</v>
      </c>
      <c r="AB59" s="9">
        <f t="shared" si="3"/>
        <v>0</v>
      </c>
      <c r="AC59" s="9">
        <f t="shared" si="3"/>
        <v>0</v>
      </c>
      <c r="AD59" s="9">
        <f t="shared" si="3"/>
        <v>0</v>
      </c>
      <c r="AE59" s="9">
        <f t="shared" si="3"/>
        <v>0</v>
      </c>
    </row>
  </sheetData>
  <mergeCells count="76"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R47:S47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X33:Y33"/>
    <mergeCell ref="Z33:AA33"/>
    <mergeCell ref="AB33:AC33"/>
    <mergeCell ref="AD33:AE33"/>
    <mergeCell ref="R34:S34"/>
    <mergeCell ref="T33:U33"/>
    <mergeCell ref="V33:W33"/>
    <mergeCell ref="R35:S35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  <mergeCell ref="V1:W1"/>
    <mergeCell ref="L2:M2"/>
    <mergeCell ref="B1:C1"/>
    <mergeCell ref="D1:E1"/>
    <mergeCell ref="F1:G1"/>
    <mergeCell ref="H1:I1"/>
    <mergeCell ref="J1:K1"/>
    <mergeCell ref="L1:M1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tabSelected="1"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34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34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>
        <f>Leden!B3+Únor!B3+Březen!B3+Duben!B3+Květen!B3+Červen!B3+Červenec!B3+Srpen!B3+Září!B3+Říjen!B3+Listopad!B3+Prosinec!B3</f>
        <v>71426</v>
      </c>
      <c r="C3" s="6">
        <f>Leden!C3+Únor!C3+Březen!C3+Duben!C3+Květen!C3+Červen!C3+Červenec!C3+Srpen!C3+Září!C3+Říjen!C3+Listopad!C3+Prosinec!C3</f>
        <v>46299320.359999999</v>
      </c>
      <c r="D3" s="6">
        <f>Leden!D3+Únor!D3+Březen!D3+Duben!D3+Květen!D3+Červen!D3+Červenec!D3+Srpen!D3+Září!D3+Říjen!D3+Listopad!D3+Prosinec!D3</f>
        <v>39653</v>
      </c>
      <c r="E3" s="6">
        <f>Leden!E3+Únor!E3+Březen!E3+Duben!E3+Květen!E3+Červen!E3+Červenec!E3+Srpen!E3+Září!E3+Říjen!E3+Listopad!E3+Prosinec!E3</f>
        <v>260517782.61000001</v>
      </c>
      <c r="F3" s="6">
        <f>Leden!F3+Únor!F3+Březen!F3+Duben!F3+Květen!F3+Červen!F3+Červenec!F3+Srpen!F3+Září!F3+Říjen!F3+Listopad!F3+Prosinec!F3</f>
        <v>43693</v>
      </c>
      <c r="G3" s="6">
        <f>Leden!G3+Únor!G3+Březen!G3+Duben!G3+Květen!G3+Červen!G3+Červenec!G3+Srpen!G3+Září!G3+Říjen!G3+Listopad!G3+Prosinec!G3</f>
        <v>184811430.51999998</v>
      </c>
      <c r="H3" s="6">
        <f>Leden!H3+Únor!H3+Březen!H3+Duben!H3+Květen!H3+Červen!H3+Červenec!H3+Srpen!H3+Září!H3+Říjen!H3+Listopad!H3+Prosinec!H3</f>
        <v>368</v>
      </c>
      <c r="I3" s="6">
        <f>Leden!I3+Únor!I3+Březen!I3+Duben!I3+Květen!I3+Červen!I3+Červenec!I3+Srpen!I3+Září!I3+Říjen!I3+Listopad!I3+Prosinec!I3</f>
        <v>4108200</v>
      </c>
      <c r="J3" s="6">
        <f>Leden!J3+Únor!J3+Březen!J3+Duben!J3+Květen!J3+Červen!J3+Červenec!J3+Srpen!J3+Září!J3+Říjen!J3+Listopad!J3+Prosinec!J3</f>
        <v>22</v>
      </c>
      <c r="K3" s="6">
        <f>Leden!K3+Únor!K3+Březen!K3+Duben!K3+Květen!K3+Červen!K3+Červenec!K3+Srpen!K3+Září!K3+Říjen!K3+Listopad!K3+Prosinec!K3</f>
        <v>110000</v>
      </c>
      <c r="L3" s="33" t="s">
        <v>3</v>
      </c>
      <c r="M3" s="34"/>
      <c r="N3" s="6">
        <f>Leden!N3+Únor!N3+Březen!N3+Duben!N3+Květen!N3+Červen!N3+Červenec!N3+Srpen!N3+Září!N3+Říjen!N3+Listopad!N3+Prosinec!N3</f>
        <v>3295</v>
      </c>
      <c r="O3" s="6">
        <f>Leden!O3+Únor!O3+Březen!O3+Duben!O3+Květen!O3+Červen!O3+Červenec!O3+Srpen!O3+Září!O3+Říjen!O3+Listopad!O3+Prosinec!O3</f>
        <v>27419597</v>
      </c>
      <c r="P3" s="6">
        <f>Leden!P3+Únor!P3+Březen!P3+Duben!P3+Květen!P3+Červen!P3+Červenec!P3+Srpen!P3+Září!P3+Říjen!P3+Listopad!P3+Prosinec!P3</f>
        <v>3169</v>
      </c>
      <c r="Q3" s="6">
        <f>Leden!Q3+Únor!Q3+Březen!Q3+Duben!Q3+Květen!Q3+Červen!Q3+Červenec!Q3+Srpen!Q3+Září!Q3+Říjen!Q3+Listopad!Q3+Prosinec!Q3</f>
        <v>17389863.66</v>
      </c>
      <c r="R3" s="6">
        <f>Leden!R3+Únor!R3+Březen!R3+Duben!R3+Květen!R3+Červen!R3+Červenec!R3+Srpen!R3+Září!R3+Říjen!R3+Listopad!R3+Prosinec!R3</f>
        <v>24</v>
      </c>
      <c r="S3" s="6">
        <f>Leden!S3+Únor!S3+Březen!S3+Duben!S3+Květen!S3+Červen!S3+Červenec!S3+Srpen!S3+Září!S3+Říjen!S3+Listopad!S3+Prosinec!S3</f>
        <v>311000</v>
      </c>
      <c r="T3" s="6">
        <f>Leden!T3+Únor!T3+Březen!T3+Duben!T3+Květen!T3+Červen!T3+Červenec!T3+Srpen!T3+Září!T3+Říjen!T3+Listopad!T3+Prosinec!T3</f>
        <v>14</v>
      </c>
      <c r="U3" s="6">
        <f>Leden!U3+Únor!U3+Březen!U3+Duben!U3+Květen!U3+Červen!U3+Červenec!U3+Srpen!U3+Září!U3+Říjen!U3+Listopad!U3+Prosinec!U3</f>
        <v>207795</v>
      </c>
      <c r="V3" s="6">
        <f>Leden!V3+Únor!V3+Březen!V3+Duben!V3+Květen!V3+Červen!V3+Červenec!V3+Srpen!V3+Září!V3+Říjen!V3+Listopad!V3+Prosinec!V3</f>
        <v>11</v>
      </c>
      <c r="W3" s="6">
        <f>Leden!W3+Únor!W3+Březen!W3+Duben!W3+Květen!W3+Červen!W3+Červenec!W3+Srpen!W3+Září!W3+Říjen!W3+Listopad!W3+Prosinec!W3</f>
        <v>275000</v>
      </c>
    </row>
    <row r="4" spans="1:23" x14ac:dyDescent="0.25">
      <c r="A4" s="3" t="s">
        <v>4</v>
      </c>
      <c r="B4" s="6">
        <f>Leden!B4+Únor!B4+Březen!B4+Duben!B4+Květen!B4+Červen!B4+Červenec!B4+Srpen!B4+Září!B4+Říjen!B4+Listopad!B4+Prosinec!B4</f>
        <v>51052</v>
      </c>
      <c r="C4" s="6">
        <f>Leden!C4+Únor!C4+Březen!C4+Duben!C4+Květen!C4+Červen!C4+Červenec!C4+Srpen!C4+Září!C4+Říjen!C4+Listopad!C4+Prosinec!C4</f>
        <v>31334530</v>
      </c>
      <c r="D4" s="6">
        <f>Leden!D4+Únor!D4+Březen!D4+Duben!D4+Květen!D4+Červen!D4+Červenec!D4+Srpen!D4+Září!D4+Říjen!D4+Listopad!D4+Prosinec!D4</f>
        <v>23392</v>
      </c>
      <c r="E4" s="6">
        <f>Leden!E4+Únor!E4+Březen!E4+Duben!E4+Květen!E4+Červen!E4+Červenec!E4+Srpen!E4+Září!E4+Říjen!E4+Listopad!E4+Prosinec!E4</f>
        <v>151111155</v>
      </c>
      <c r="F4" s="6">
        <f>Leden!F4+Únor!F4+Březen!F4+Duben!F4+Květen!F4+Červen!F4+Červenec!F4+Srpen!F4+Září!F4+Říjen!F4+Listopad!F4+Prosinec!F4</f>
        <v>41588</v>
      </c>
      <c r="G4" s="6">
        <f>Leden!G4+Únor!G4+Březen!G4+Duben!G4+Květen!G4+Červen!G4+Červenec!G4+Srpen!G4+Září!G4+Říjen!G4+Listopad!G4+Prosinec!G4</f>
        <v>150123952.13</v>
      </c>
      <c r="H4" s="6">
        <f>Leden!H4+Únor!H4+Březen!H4+Duben!H4+Květen!H4+Červen!H4+Červenec!H4+Srpen!H4+Září!H4+Říjen!H4+Listopad!H4+Prosinec!H4</f>
        <v>213</v>
      </c>
      <c r="I4" s="6">
        <f>Leden!I4+Únor!I4+Březen!I4+Duben!I4+Květen!I4+Červen!I4+Červenec!I4+Srpen!I4+Září!I4+Říjen!I4+Listopad!I4+Prosinec!I4</f>
        <v>2486000</v>
      </c>
      <c r="J4" s="6">
        <f>Leden!J4+Únor!J4+Březen!J4+Duben!J4+Květen!J4+Červen!J4+Červenec!J4+Srpen!J4+Září!J4+Říjen!J4+Listopad!J4+Prosinec!J4</f>
        <v>20</v>
      </c>
      <c r="K4" s="6">
        <f>Leden!K4+Únor!K4+Březen!K4+Duben!K4+Květen!K4+Červen!K4+Červenec!K4+Srpen!K4+Září!K4+Říjen!K4+Listopad!K4+Prosinec!K4</f>
        <v>100000</v>
      </c>
      <c r="L4" s="33" t="s">
        <v>4</v>
      </c>
      <c r="M4" s="34"/>
      <c r="N4" s="6">
        <f>Leden!N4+Únor!N4+Březen!N4+Duben!N4+Květen!N4+Červen!N4+Červenec!N4+Srpen!N4+Září!N4+Říjen!N4+Listopad!N4+Prosinec!N4</f>
        <v>1891</v>
      </c>
      <c r="O4" s="6">
        <f>Leden!O4+Únor!O4+Březen!O4+Duben!O4+Květen!O4+Červen!O4+Červenec!O4+Srpen!O4+Září!O4+Říjen!O4+Listopad!O4+Prosinec!O4</f>
        <v>18105462</v>
      </c>
      <c r="P4" s="6">
        <f>Leden!P4+Únor!P4+Březen!P4+Duben!P4+Květen!P4+Červen!P4+Červenec!P4+Srpen!P4+Září!P4+Říjen!P4+Listopad!P4+Prosinec!P4</f>
        <v>1859</v>
      </c>
      <c r="Q4" s="6">
        <f>Leden!Q4+Únor!Q4+Březen!Q4+Duben!Q4+Květen!Q4+Červen!Q4+Červenec!Q4+Srpen!Q4+Září!Q4+Říjen!Q4+Listopad!Q4+Prosinec!Q4</f>
        <v>10189068</v>
      </c>
      <c r="R4" s="6">
        <f>Leden!R4+Únor!R4+Březen!R4+Duben!R4+Květen!R4+Červen!R4+Červenec!R4+Srpen!R4+Září!R4+Říjen!R4+Listopad!R4+Prosinec!R4</f>
        <v>21</v>
      </c>
      <c r="S4" s="6">
        <f>Leden!S4+Únor!S4+Březen!S4+Duben!S4+Květen!S4+Červen!S4+Červenec!S4+Srpen!S4+Září!S4+Říjen!S4+Listopad!S4+Prosinec!S4</f>
        <v>238000</v>
      </c>
      <c r="T4" s="6">
        <f>Leden!T4+Únor!T4+Březen!T4+Duben!T4+Květen!T4+Červen!T4+Červenec!T4+Srpen!T4+Září!T4+Říjen!T4+Listopad!T4+Prosinec!T4</f>
        <v>0</v>
      </c>
      <c r="U4" s="6">
        <f>Leden!U4+Únor!U4+Březen!U4+Duben!U4+Květen!U4+Červen!U4+Červenec!U4+Srpen!U4+Září!U4+Říjen!U4+Listopad!U4+Prosinec!U4</f>
        <v>0</v>
      </c>
      <c r="V4" s="6">
        <f>Leden!V4+Únor!V4+Březen!V4+Duben!V4+Květen!V4+Červen!V4+Červenec!V4+Srpen!V4+Září!V4+Říjen!V4+Listopad!V4+Prosinec!V4</f>
        <v>14</v>
      </c>
      <c r="W4" s="6">
        <f>Leden!W4+Únor!W4+Březen!W4+Duben!W4+Květen!W4+Červen!W4+Červenec!W4+Srpen!W4+Září!W4+Říjen!W4+Listopad!W4+Prosinec!W4</f>
        <v>350000</v>
      </c>
    </row>
    <row r="5" spans="1:23" x14ac:dyDescent="0.25">
      <c r="A5" s="3" t="s">
        <v>5</v>
      </c>
      <c r="B5" s="6">
        <f>Leden!B5+Únor!B5+Březen!B5+Duben!B5+Květen!B5+Červen!B5+Červenec!B5+Srpen!B5+Září!B5+Říjen!B5+Listopad!B5+Prosinec!B5</f>
        <v>24870</v>
      </c>
      <c r="C5" s="6">
        <f>Leden!C5+Únor!C5+Březen!C5+Duben!C5+Květen!C5+Červen!C5+Červenec!C5+Srpen!C5+Září!C5+Říjen!C5+Listopad!C5+Prosinec!C5</f>
        <v>15271100</v>
      </c>
      <c r="D5" s="6">
        <f>Leden!D5+Únor!D5+Březen!D5+Duben!D5+Květen!D5+Červen!D5+Červenec!D5+Srpen!D5+Září!D5+Říjen!D5+Listopad!D5+Prosinec!D5</f>
        <v>10286</v>
      </c>
      <c r="E5" s="6">
        <f>Leden!E5+Únor!E5+Březen!E5+Duben!E5+Květen!E5+Červen!E5+Červenec!E5+Srpen!E5+Září!E5+Říjen!E5+Listopad!E5+Prosinec!E5</f>
        <v>64192720</v>
      </c>
      <c r="F5" s="6">
        <f>Leden!F5+Únor!F5+Březen!F5+Duben!F5+Květen!F5+Červen!F5+Červenec!F5+Srpen!F5+Září!F5+Říjen!F5+Listopad!F5+Prosinec!F5</f>
        <v>15154</v>
      </c>
      <c r="G5" s="6">
        <f>Leden!G5+Únor!G5+Březen!G5+Duben!G5+Květen!G5+Červen!G5+Červenec!G5+Srpen!G5+Září!G5+Říjen!G5+Listopad!G5+Prosinec!G5</f>
        <v>52263515</v>
      </c>
      <c r="H5" s="6">
        <f>Leden!H5+Únor!H5+Březen!H5+Duben!H5+Květen!H5+Červen!H5+Červenec!H5+Srpen!H5+Září!H5+Říjen!H5+Listopad!H5+Prosinec!H5</f>
        <v>85</v>
      </c>
      <c r="I5" s="6">
        <f>Leden!I5+Únor!I5+Březen!I5+Duben!I5+Květen!I5+Červen!I5+Červenec!I5+Srpen!I5+Září!I5+Říjen!I5+Listopad!I5+Prosinec!I5</f>
        <v>1005000</v>
      </c>
      <c r="J5" s="6">
        <f>Leden!J5+Únor!J5+Březen!J5+Duben!J5+Květen!J5+Červen!J5+Červenec!J5+Srpen!J5+Září!J5+Říjen!J5+Listopad!J5+Prosinec!J5</f>
        <v>11</v>
      </c>
      <c r="K5" s="6">
        <f>Leden!K5+Únor!K5+Březen!K5+Duben!K5+Květen!K5+Červen!K5+Červenec!K5+Srpen!K5+Září!K5+Říjen!K5+Listopad!K5+Prosinec!K5</f>
        <v>55000</v>
      </c>
      <c r="L5" s="33" t="s">
        <v>5</v>
      </c>
      <c r="M5" s="34"/>
      <c r="N5" s="6">
        <f>Leden!N5+Únor!N5+Březen!N5+Duben!N5+Květen!N5+Červen!N5+Červenec!N5+Srpen!N5+Září!N5+Říjen!N5+Listopad!N5+Prosinec!N5</f>
        <v>954</v>
      </c>
      <c r="O5" s="6">
        <f>Leden!O5+Únor!O5+Březen!O5+Duben!O5+Květen!O5+Červen!O5+Červenec!O5+Srpen!O5+Září!O5+Říjen!O5+Listopad!O5+Prosinec!O5</f>
        <v>8470199</v>
      </c>
      <c r="P5" s="6">
        <f>Leden!P5+Únor!P5+Březen!P5+Duben!P5+Květen!P5+Červen!P5+Červenec!P5+Srpen!P5+Září!P5+Říjen!P5+Listopad!P5+Prosinec!P5</f>
        <v>1077</v>
      </c>
      <c r="Q5" s="6">
        <f>Leden!Q5+Únor!Q5+Březen!Q5+Duben!Q5+Květen!Q5+Červen!Q5+Červenec!Q5+Srpen!Q5+Září!Q5+Říjen!Q5+Listopad!Q5+Prosinec!Q5</f>
        <v>6166604</v>
      </c>
      <c r="R5" s="6">
        <f>Leden!R5+Únor!R5+Březen!R5+Duben!R5+Květen!R5+Červen!R5+Červenec!R5+Srpen!R5+Září!R5+Říjen!R5+Listopad!R5+Prosinec!R5</f>
        <v>4</v>
      </c>
      <c r="S5" s="6">
        <f>Leden!S5+Únor!S5+Březen!S5+Duben!S5+Květen!S5+Červen!S5+Červenec!S5+Srpen!S5+Září!S5+Říjen!S5+Listopad!S5+Prosinec!S5</f>
        <v>57000</v>
      </c>
      <c r="T5" s="6">
        <f>Leden!T5+Únor!T5+Březen!T5+Duben!T5+Květen!T5+Červen!T5+Červenec!T5+Srpen!T5+Září!T5+Říjen!T5+Listopad!T5+Prosinec!T5</f>
        <v>0</v>
      </c>
      <c r="U5" s="6">
        <f>Leden!U5+Únor!U5+Březen!U5+Duben!U5+Květen!U5+Červen!U5+Červenec!U5+Srpen!U5+Září!U5+Říjen!U5+Listopad!U5+Prosinec!U5</f>
        <v>0</v>
      </c>
      <c r="V5" s="6">
        <f>Leden!V5+Únor!V5+Březen!V5+Duben!V5+Květen!V5+Červen!V5+Červenec!V5+Srpen!V5+Září!V5+Říjen!V5+Listopad!V5+Prosinec!V5</f>
        <v>12</v>
      </c>
      <c r="W5" s="6">
        <f>Leden!W5+Únor!W5+Březen!W5+Duben!W5+Květen!W5+Červen!W5+Červenec!W5+Srpen!W5+Září!W5+Říjen!W5+Listopad!W5+Prosinec!W5</f>
        <v>300000</v>
      </c>
    </row>
    <row r="6" spans="1:23" x14ac:dyDescent="0.25">
      <c r="A6" s="3" t="s">
        <v>6</v>
      </c>
      <c r="B6" s="6">
        <f>Leden!B6+Únor!B6+Březen!B6+Duben!B6+Květen!B6+Červen!B6+Červenec!B6+Srpen!B6+Září!B6+Říjen!B6+Listopad!B6+Prosinec!B6</f>
        <v>0</v>
      </c>
      <c r="C6" s="6">
        <f>Leden!C6+Únor!C6+Březen!C6+Duben!C6+Květen!C6+Červen!C6+Červenec!C6+Srpen!C6+Září!C6+Říjen!C6+Listopad!C6+Prosinec!C6</f>
        <v>0</v>
      </c>
      <c r="D6" s="6">
        <f>Leden!D6+Únor!D6+Březen!D6+Duben!D6+Květen!D6+Červen!D6+Červenec!D6+Srpen!D6+Září!D6+Říjen!D6+Listopad!D6+Prosinec!D6</f>
        <v>0</v>
      </c>
      <c r="E6" s="6">
        <f>Leden!E6+Únor!E6+Březen!E6+Duben!E6+Květen!E6+Červen!E6+Červenec!E6+Srpen!E6+Září!E6+Říjen!E6+Listopad!E6+Prosinec!E6</f>
        <v>0</v>
      </c>
      <c r="F6" s="6">
        <f>Leden!F6+Únor!F6+Březen!F6+Duben!F6+Květen!F6+Červen!F6+Červenec!F6+Srpen!F6+Září!F6+Říjen!F6+Listopad!F6+Prosinec!F6</f>
        <v>0</v>
      </c>
      <c r="G6" s="6">
        <f>Leden!G6+Únor!G6+Březen!G6+Duben!G6+Květen!G6+Červen!G6+Červenec!G6+Srpen!G6+Září!G6+Říjen!G6+Listopad!G6+Prosinec!G6</f>
        <v>0</v>
      </c>
      <c r="H6" s="6">
        <f>Leden!H6+Únor!H6+Březen!H6+Duben!H6+Květen!H6+Červen!H6+Červenec!H6+Srpen!H6+Září!H6+Říjen!H6+Listopad!H6+Prosinec!H6</f>
        <v>0</v>
      </c>
      <c r="I6" s="6">
        <f>Leden!I6+Únor!I6+Březen!I6+Duben!I6+Květen!I6+Červen!I6+Červenec!I6+Srpen!I6+Září!I6+Říjen!I6+Listopad!I6+Prosinec!I6</f>
        <v>0</v>
      </c>
      <c r="J6" s="6">
        <f>Leden!J6+Únor!J6+Březen!J6+Duben!J6+Květen!J6+Červen!J6+Červenec!J6+Srpen!J6+Září!J6+Říjen!J6+Listopad!J6+Prosinec!J6</f>
        <v>0</v>
      </c>
      <c r="K6" s="6">
        <f>Leden!K6+Únor!K6+Březen!K6+Duben!K6+Květen!K6+Červen!K6+Červenec!K6+Srpen!K6+Září!K6+Říjen!K6+Listopad!K6+Prosinec!K6</f>
        <v>0</v>
      </c>
      <c r="L6" s="33" t="s">
        <v>6</v>
      </c>
      <c r="M6" s="34"/>
      <c r="N6" s="6">
        <f>Leden!N6+Únor!N6+Březen!N6+Duben!N6+Květen!N6+Červen!N6+Červenec!N6+Srpen!N6+Září!N6+Říjen!N6+Listopad!N6+Prosinec!N6</f>
        <v>0</v>
      </c>
      <c r="O6" s="6">
        <f>Leden!O6+Únor!O6+Březen!O6+Duben!O6+Květen!O6+Červen!O6+Červenec!O6+Srpen!O6+Září!O6+Říjen!O6+Listopad!O6+Prosinec!O6</f>
        <v>0</v>
      </c>
      <c r="P6" s="6">
        <f>Leden!P6+Únor!P6+Březen!P6+Duben!P6+Květen!P6+Červen!P6+Červenec!P6+Srpen!P6+Září!P6+Říjen!P6+Listopad!P6+Prosinec!P6</f>
        <v>0</v>
      </c>
      <c r="Q6" s="6">
        <f>Leden!Q6+Únor!Q6+Březen!Q6+Duben!Q6+Květen!Q6+Červen!Q6+Červenec!Q6+Srpen!Q6+Září!Q6+Říjen!Q6+Listopad!Q6+Prosinec!Q6</f>
        <v>0</v>
      </c>
      <c r="R6" s="6">
        <f>Leden!R6+Únor!R6+Březen!R6+Duben!R6+Květen!R6+Červen!R6+Červenec!R6+Srpen!R6+Září!R6+Říjen!R6+Listopad!R6+Prosinec!R6</f>
        <v>0</v>
      </c>
      <c r="S6" s="6">
        <f>Leden!S6+Únor!S6+Březen!S6+Duben!S6+Květen!S6+Červen!S6+Červenec!S6+Srpen!S6+Září!S6+Říjen!S6+Listopad!S6+Prosinec!S6</f>
        <v>0</v>
      </c>
      <c r="T6" s="6">
        <f>Leden!T6+Únor!T6+Březen!T6+Duben!T6+Květen!T6+Červen!T6+Červenec!T6+Srpen!T6+Září!T6+Říjen!T6+Listopad!T6+Prosinec!T6</f>
        <v>0</v>
      </c>
      <c r="U6" s="6">
        <f>Leden!U6+Únor!U6+Březen!U6+Duben!U6+Květen!U6+Červen!U6+Červenec!U6+Srpen!U6+Září!U6+Říjen!U6+Listopad!U6+Prosinec!U6</f>
        <v>0</v>
      </c>
      <c r="V6" s="6">
        <f>Leden!V6+Únor!V6+Březen!V6+Duben!V6+Květen!V6+Červen!V6+Červenec!V6+Srpen!V6+Září!V6+Říjen!V6+Listopad!V6+Prosinec!V6</f>
        <v>0</v>
      </c>
      <c r="W6" s="6">
        <f>Leden!W6+Únor!W6+Březen!W6+Duben!W6+Květen!W6+Červen!W6+Červenec!W6+Srpen!W6+Září!W6+Říjen!W6+Listopad!W6+Prosinec!W6</f>
        <v>0</v>
      </c>
    </row>
    <row r="7" spans="1:23" x14ac:dyDescent="0.25">
      <c r="A7" s="3" t="s">
        <v>7</v>
      </c>
      <c r="B7" s="6">
        <f>Leden!B7+Únor!B7+Březen!B7+Duben!B7+Květen!B7+Červen!B7+Červenec!B7+Srpen!B7+Září!B7+Říjen!B7+Listopad!B7+Prosinec!B7</f>
        <v>14663</v>
      </c>
      <c r="C7" s="6">
        <f>Leden!C7+Únor!C7+Březen!C7+Duben!C7+Květen!C7+Červen!C7+Červenec!C7+Srpen!C7+Září!C7+Říjen!C7+Listopad!C7+Prosinec!C7</f>
        <v>8974432</v>
      </c>
      <c r="D7" s="6">
        <f>Leden!D7+Únor!D7+Březen!D7+Duben!D7+Květen!D7+Červen!D7+Červenec!D7+Srpen!D7+Září!D7+Říjen!D7+Listopad!D7+Prosinec!D7</f>
        <v>6439</v>
      </c>
      <c r="E7" s="6">
        <f>Leden!E7+Únor!E7+Březen!E7+Duben!E7+Květen!E7+Červen!E7+Červenec!E7+Srpen!E7+Září!E7+Říjen!E7+Listopad!E7+Prosinec!E7</f>
        <v>41206936</v>
      </c>
      <c r="F7" s="6">
        <f>Leden!F7+Únor!F7+Březen!F7+Duben!F7+Květen!F7+Červen!F7+Červenec!F7+Srpen!F7+Září!F7+Říjen!F7+Listopad!F7+Prosinec!F7</f>
        <v>9071</v>
      </c>
      <c r="G7" s="6">
        <f>Leden!G7+Únor!G7+Březen!G7+Duben!G7+Květen!G7+Červen!G7+Červenec!G7+Srpen!G7+Září!G7+Říjen!G7+Listopad!G7+Prosinec!G7</f>
        <v>34073881</v>
      </c>
      <c r="H7" s="6">
        <f>Leden!H7+Únor!H7+Březen!H7+Duben!H7+Květen!H7+Červen!H7+Červenec!H7+Srpen!H7+Září!H7+Říjen!H7+Listopad!H7+Prosinec!H7</f>
        <v>49</v>
      </c>
      <c r="I7" s="6">
        <f>Leden!I7+Únor!I7+Březen!I7+Duben!I7+Květen!I7+Červen!I7+Červenec!I7+Srpen!I7+Září!I7+Říjen!I7+Listopad!I7+Prosinec!I7</f>
        <v>562000</v>
      </c>
      <c r="J7" s="6">
        <f>Leden!J7+Únor!J7+Březen!J7+Duben!J7+Květen!J7+Červen!J7+Červenec!J7+Srpen!J7+Září!J7+Říjen!J7+Listopad!J7+Prosinec!J7</f>
        <v>5</v>
      </c>
      <c r="K7" s="6">
        <f>Leden!K7+Únor!K7+Březen!K7+Duben!K7+Květen!K7+Červen!K7+Červenec!K7+Srpen!K7+Září!K7+Říjen!K7+Listopad!K7+Prosinec!K7</f>
        <v>25000</v>
      </c>
      <c r="L7" s="33" t="s">
        <v>7</v>
      </c>
      <c r="M7" s="34"/>
      <c r="N7" s="6">
        <f>Leden!N7+Únor!N7+Březen!N7+Duben!N7+Květen!N7+Červen!N7+Červenec!N7+Srpen!N7+Září!N7+Říjen!N7+Listopad!N7+Prosinec!N7</f>
        <v>638</v>
      </c>
      <c r="O7" s="6">
        <f>Leden!O7+Únor!O7+Březen!O7+Duben!O7+Květen!O7+Červen!O7+Červenec!O7+Srpen!O7+Září!O7+Říjen!O7+Listopad!O7+Prosinec!O7</f>
        <v>6581363</v>
      </c>
      <c r="P7" s="6">
        <f>Leden!P7+Únor!P7+Březen!P7+Duben!P7+Květen!P7+Červen!P7+Červenec!P7+Srpen!P7+Září!P7+Říjen!P7+Listopad!P7+Prosinec!P7</f>
        <v>750</v>
      </c>
      <c r="Q7" s="6">
        <f>Leden!Q7+Únor!Q7+Březen!Q7+Duben!Q7+Květen!Q7+Červen!Q7+Červenec!Q7+Srpen!Q7+Září!Q7+Říjen!Q7+Listopad!Q7+Prosinec!Q7</f>
        <v>3892453</v>
      </c>
      <c r="R7" s="6">
        <f>Leden!R7+Únor!R7+Březen!R7+Duben!R7+Květen!R7+Červen!R7+Červenec!R7+Srpen!R7+Září!R7+Říjen!R7+Listopad!R7+Prosinec!R7</f>
        <v>1</v>
      </c>
      <c r="S7" s="6">
        <f>Leden!S7+Únor!S7+Březen!S7+Duben!S7+Květen!S7+Červen!S7+Červenec!S7+Srpen!S7+Září!S7+Říjen!S7+Listopad!S7+Prosinec!S7</f>
        <v>10000</v>
      </c>
      <c r="T7" s="6">
        <f>Leden!T7+Únor!T7+Březen!T7+Duben!T7+Květen!T7+Červen!T7+Červenec!T7+Srpen!T7+Září!T7+Říjen!T7+Listopad!T7+Prosinec!T7</f>
        <v>0</v>
      </c>
      <c r="U7" s="6">
        <f>Leden!U7+Únor!U7+Březen!U7+Duben!U7+Květen!U7+Červen!U7+Červenec!U7+Srpen!U7+Září!U7+Říjen!U7+Listopad!U7+Prosinec!U7</f>
        <v>0</v>
      </c>
      <c r="V7" s="6">
        <f>Leden!V7+Únor!V7+Březen!V7+Duben!V7+Květen!V7+Červen!V7+Červenec!V7+Srpen!V7+Září!V7+Říjen!V7+Listopad!V7+Prosinec!V7</f>
        <v>0</v>
      </c>
      <c r="W7" s="6">
        <f>Leden!W7+Únor!W7+Březen!W7+Duben!W7+Květen!W7+Červen!W7+Červenec!W7+Srpen!W7+Září!W7+Říjen!W7+Listopad!W7+Prosinec!W7</f>
        <v>0</v>
      </c>
    </row>
    <row r="8" spans="1:23" x14ac:dyDescent="0.25">
      <c r="A8" s="3" t="s">
        <v>8</v>
      </c>
      <c r="B8" s="6">
        <f>Leden!B8+Únor!B8+Březen!B8+Duben!B8+Květen!B8+Červen!B8+Červenec!B8+Srpen!B8+Září!B8+Říjen!B8+Listopad!B8+Prosinec!B8</f>
        <v>68190</v>
      </c>
      <c r="C8" s="6">
        <f>Leden!C8+Únor!C8+Březen!C8+Duben!C8+Květen!C8+Červen!C8+Červenec!C8+Srpen!C8+Září!C8+Říjen!C8+Listopad!C8+Prosinec!C8</f>
        <v>42363650</v>
      </c>
      <c r="D8" s="6">
        <f>Leden!D8+Únor!D8+Březen!D8+Duben!D8+Květen!D8+Červen!D8+Červenec!D8+Srpen!D8+Září!D8+Říjen!D8+Listopad!D8+Prosinec!D8</f>
        <v>37686</v>
      </c>
      <c r="E8" s="6">
        <f>Leden!E8+Únor!E8+Březen!E8+Duben!E8+Květen!E8+Červen!E8+Červenec!E8+Srpen!E8+Září!E8+Říjen!E8+Listopad!E8+Prosinec!E8</f>
        <v>243158998</v>
      </c>
      <c r="F8" s="6">
        <f>Leden!F8+Únor!F8+Březen!F8+Duben!F8+Květen!F8+Červen!F8+Červenec!F8+Srpen!F8+Září!F8+Říjen!F8+Listopad!F8+Prosinec!F8</f>
        <v>48689</v>
      </c>
      <c r="G8" s="6">
        <f>Leden!G8+Únor!G8+Březen!G8+Duben!G8+Květen!G8+Červen!G8+Červenec!G8+Srpen!G8+Září!G8+Říjen!G8+Listopad!G8+Prosinec!G8</f>
        <v>186640782</v>
      </c>
      <c r="H8" s="6">
        <f>Leden!H8+Únor!H8+Březen!H8+Duben!H8+Květen!H8+Červen!H8+Červenec!H8+Srpen!H8+Září!H8+Říjen!H8+Listopad!H8+Prosinec!H8</f>
        <v>321</v>
      </c>
      <c r="I8" s="6">
        <f>Leden!I8+Únor!I8+Březen!I8+Duben!I8+Květen!I8+Červen!I8+Červenec!I8+Srpen!I8+Září!I8+Říjen!I8+Listopad!I8+Prosinec!I8</f>
        <v>3749000</v>
      </c>
      <c r="J8" s="6">
        <f>Leden!J8+Únor!J8+Březen!J8+Duben!J8+Květen!J8+Červen!J8+Červenec!J8+Srpen!J8+Září!J8+Říjen!J8+Listopad!J8+Prosinec!J8</f>
        <v>39</v>
      </c>
      <c r="K8" s="6">
        <f>Leden!K8+Únor!K8+Březen!K8+Duben!K8+Květen!K8+Červen!K8+Červenec!K8+Srpen!K8+Září!K8+Říjen!K8+Listopad!K8+Prosinec!K8</f>
        <v>195000</v>
      </c>
      <c r="L8" s="33" t="s">
        <v>8</v>
      </c>
      <c r="M8" s="34"/>
      <c r="N8" s="6">
        <f>Leden!N8+Únor!N8+Březen!N8+Duben!N8+Květen!N8+Červen!N8+Červenec!N8+Srpen!N8+Září!N8+Říjen!N8+Listopad!N8+Prosinec!N8</f>
        <v>3218</v>
      </c>
      <c r="O8" s="6">
        <f>Leden!O8+Únor!O8+Březen!O8+Duben!O8+Květen!O8+Červen!O8+Červenec!O8+Srpen!O8+Září!O8+Říjen!O8+Listopad!O8+Prosinec!O8</f>
        <v>27895112</v>
      </c>
      <c r="P8" s="6">
        <f>Leden!P8+Únor!P8+Březen!P8+Duben!P8+Květen!P8+Červen!P8+Červenec!P8+Srpen!P8+Září!P8+Říjen!P8+Listopad!P8+Prosinec!P8</f>
        <v>3151</v>
      </c>
      <c r="Q8" s="6">
        <f>Leden!Q8+Únor!Q8+Březen!Q8+Duben!Q8+Květen!Q8+Červen!Q8+Červenec!Q8+Srpen!Q8+Září!Q8+Říjen!Q8+Listopad!Q8+Prosinec!Q8</f>
        <v>16564686</v>
      </c>
      <c r="R8" s="6">
        <f>Leden!R8+Únor!R8+Březen!R8+Duben!R8+Květen!R8+Červen!R8+Červenec!R8+Srpen!R8+Září!R8+Říjen!R8+Listopad!R8+Prosinec!R8</f>
        <v>30</v>
      </c>
      <c r="S8" s="6">
        <f>Leden!S8+Únor!S8+Březen!S8+Duben!S8+Květen!S8+Červen!S8+Červenec!S8+Srpen!S8+Září!S8+Říjen!S8+Listopad!S8+Prosinec!S8</f>
        <v>323000</v>
      </c>
      <c r="T8" s="6">
        <f>Leden!T8+Únor!T8+Březen!T8+Duben!T8+Květen!T8+Červen!T8+Červenec!T8+Srpen!T8+Září!T8+Říjen!T8+Listopad!T8+Prosinec!T8</f>
        <v>1</v>
      </c>
      <c r="U8" s="6">
        <f>Leden!U8+Únor!U8+Březen!U8+Duben!U8+Květen!U8+Červen!U8+Červenec!U8+Srpen!U8+Září!U8+Říjen!U8+Listopad!U8+Prosinec!U8</f>
        <v>69999</v>
      </c>
      <c r="V8" s="6">
        <f>Leden!V8+Únor!V8+Březen!V8+Duben!V8+Květen!V8+Červen!V8+Červenec!V8+Srpen!V8+Září!V8+Říjen!V8+Listopad!V8+Prosinec!V8</f>
        <v>14</v>
      </c>
      <c r="W8" s="6">
        <f>Leden!W8+Únor!W8+Březen!W8+Duben!W8+Květen!W8+Červen!W8+Červenec!W8+Srpen!W8+Září!W8+Říjen!W8+Listopad!W8+Prosinec!W8</f>
        <v>350000</v>
      </c>
    </row>
    <row r="9" spans="1:23" x14ac:dyDescent="0.25">
      <c r="A9" s="3" t="s">
        <v>9</v>
      </c>
      <c r="B9" s="6">
        <f>Leden!B9+Únor!B9+Březen!B9+Duben!B9+Květen!B9+Červen!B9+Červenec!B9+Srpen!B9+Září!B9+Říjen!B9+Listopad!B9+Prosinec!B9</f>
        <v>58038</v>
      </c>
      <c r="C9" s="6">
        <f>Leden!C9+Únor!C9+Březen!C9+Duben!C9+Květen!C9+Červen!C9+Červenec!C9+Srpen!C9+Září!C9+Říjen!C9+Listopad!C9+Prosinec!C9</f>
        <v>36371318</v>
      </c>
      <c r="D9" s="6">
        <f>Leden!D9+Únor!D9+Březen!D9+Duben!D9+Květen!D9+Červen!D9+Červenec!D9+Srpen!D9+Září!D9+Říjen!D9+Listopad!D9+Prosinec!D9</f>
        <v>24254</v>
      </c>
      <c r="E9" s="6">
        <f>Leden!E9+Únor!E9+Březen!E9+Duben!E9+Květen!E9+Červen!E9+Červenec!E9+Srpen!E9+Září!E9+Říjen!E9+Listopad!E9+Prosinec!E9</f>
        <v>149553430</v>
      </c>
      <c r="F9" s="6">
        <f>Leden!F9+Únor!F9+Březen!F9+Duben!F9+Květen!F9+Červen!F9+Červenec!F9+Srpen!F9+Září!F9+Říjen!F9+Listopad!F9+Prosinec!F9</f>
        <v>39507</v>
      </c>
      <c r="G9" s="6">
        <f>Leden!G9+Únor!G9+Březen!G9+Duben!G9+Květen!G9+Červen!G9+Červenec!G9+Srpen!G9+Září!G9+Říjen!G9+Listopad!G9+Prosinec!G9</f>
        <v>181720615.76999998</v>
      </c>
      <c r="H9" s="6">
        <f>Leden!H9+Únor!H9+Březen!H9+Duben!H9+Květen!H9+Červen!H9+Červenec!H9+Srpen!H9+Září!H9+Říjen!H9+Listopad!H9+Prosinec!H9</f>
        <v>215</v>
      </c>
      <c r="I9" s="6">
        <f>Leden!I9+Únor!I9+Březen!I9+Duben!I9+Květen!I9+Červen!I9+Červenec!I9+Srpen!I9+Září!I9+Říjen!I9+Listopad!I9+Prosinec!I9</f>
        <v>2495000</v>
      </c>
      <c r="J9" s="6">
        <f>Leden!J9+Únor!J9+Březen!J9+Duben!J9+Květen!J9+Červen!J9+Červenec!J9+Srpen!J9+Září!J9+Říjen!J9+Listopad!J9+Prosinec!J9</f>
        <v>23</v>
      </c>
      <c r="K9" s="6">
        <f>Leden!K9+Únor!K9+Březen!K9+Duben!K9+Květen!K9+Červen!K9+Červenec!K9+Srpen!K9+Září!K9+Říjen!K9+Listopad!K9+Prosinec!K9</f>
        <v>115000</v>
      </c>
      <c r="L9" s="33" t="s">
        <v>9</v>
      </c>
      <c r="M9" s="34"/>
      <c r="N9" s="6">
        <f>Leden!N9+Únor!N9+Březen!N9+Duben!N9+Květen!N9+Červen!N9+Červenec!N9+Srpen!N9+Září!N9+Říjen!N9+Listopad!N9+Prosinec!N9</f>
        <v>2491</v>
      </c>
      <c r="O9" s="6">
        <f>Leden!O9+Únor!O9+Březen!O9+Duben!O9+Květen!O9+Červen!O9+Červenec!O9+Srpen!O9+Září!O9+Říjen!O9+Listopad!O9+Prosinec!O9</f>
        <v>19717210</v>
      </c>
      <c r="P9" s="6">
        <f>Leden!P9+Únor!P9+Březen!P9+Duben!P9+Květen!P9+Červen!P9+Červenec!P9+Srpen!P9+Září!P9+Říjen!P9+Listopad!P9+Prosinec!P9</f>
        <v>2214</v>
      </c>
      <c r="Q9" s="6">
        <f>Leden!Q9+Únor!Q9+Březen!Q9+Duben!Q9+Květen!Q9+Červen!Q9+Červenec!Q9+Srpen!Q9+Září!Q9+Říjen!Q9+Listopad!Q9+Prosinec!Q9</f>
        <v>12586378</v>
      </c>
      <c r="R9" s="6">
        <f>Leden!R9+Únor!R9+Březen!R9+Duben!R9+Květen!R9+Červen!R9+Červenec!R9+Srpen!R9+Září!R9+Říjen!R9+Listopad!R9+Prosinec!R9</f>
        <v>17</v>
      </c>
      <c r="S9" s="6">
        <f>Leden!S9+Únor!S9+Březen!S9+Duben!S9+Květen!S9+Červen!S9+Červenec!S9+Srpen!S9+Září!S9+Říjen!S9+Listopad!S9+Prosinec!S9</f>
        <v>172000</v>
      </c>
      <c r="T9" s="6">
        <f>Leden!T9+Únor!T9+Březen!T9+Duben!T9+Květen!T9+Červen!T9+Červenec!T9+Srpen!T9+Září!T9+Říjen!T9+Listopad!T9+Prosinec!T9</f>
        <v>0</v>
      </c>
      <c r="U9" s="6">
        <f>Leden!U9+Únor!U9+Březen!U9+Duben!U9+Květen!U9+Červen!U9+Červenec!U9+Srpen!U9+Září!U9+Říjen!U9+Listopad!U9+Prosinec!U9</f>
        <v>0</v>
      </c>
      <c r="V9" s="6">
        <f>Leden!V9+Únor!V9+Březen!V9+Duben!V9+Květen!V9+Červen!V9+Červenec!V9+Srpen!V9+Září!V9+Říjen!V9+Listopad!V9+Prosinec!V9</f>
        <v>5</v>
      </c>
      <c r="W9" s="6">
        <f>Leden!W9+Únor!W9+Březen!W9+Duben!W9+Květen!W9+Červen!W9+Červenec!W9+Srpen!W9+Září!W9+Říjen!W9+Listopad!W9+Prosinec!W9</f>
        <v>125000</v>
      </c>
    </row>
    <row r="10" spans="1:23" x14ac:dyDescent="0.25">
      <c r="A10" s="3" t="s">
        <v>10</v>
      </c>
      <c r="B10" s="6">
        <f>Leden!B10+Únor!B10+Březen!B10+Duben!B10+Květen!B10+Červen!B10+Červenec!B10+Srpen!B10+Září!B10+Říjen!B10+Listopad!B10+Prosinec!B10</f>
        <v>27878</v>
      </c>
      <c r="C10" s="6">
        <f>Leden!C10+Únor!C10+Březen!C10+Duben!C10+Květen!C10+Červen!C10+Červenec!C10+Srpen!C10+Září!C10+Říjen!C10+Listopad!C10+Prosinec!C10</f>
        <v>17182850</v>
      </c>
      <c r="D10" s="6">
        <f>Leden!D10+Únor!D10+Březen!D10+Duben!D10+Květen!D10+Červen!D10+Červenec!D10+Srpen!D10+Září!D10+Říjen!D10+Listopad!D10+Prosinec!D10</f>
        <v>11477</v>
      </c>
      <c r="E10" s="6">
        <f>Leden!E10+Únor!E10+Březen!E10+Duben!E10+Květen!E10+Červen!E10+Červenec!E10+Srpen!E10+Září!E10+Říjen!E10+Listopad!E10+Prosinec!E10</f>
        <v>69986726</v>
      </c>
      <c r="F10" s="6">
        <f>Leden!F10+Únor!F10+Březen!F10+Duben!F10+Květen!F10+Červen!F10+Červenec!F10+Srpen!F10+Září!F10+Říjen!F10+Listopad!F10+Prosinec!F10</f>
        <v>21461</v>
      </c>
      <c r="G10" s="6">
        <f>Leden!G10+Únor!G10+Březen!G10+Duben!G10+Květen!G10+Červen!G10+Červenec!G10+Srpen!G10+Září!G10+Říjen!G10+Listopad!G10+Prosinec!G10</f>
        <v>86007426.5</v>
      </c>
      <c r="H10" s="6">
        <f>Leden!H10+Únor!H10+Březen!H10+Duben!H10+Květen!H10+Červen!H10+Červenec!H10+Srpen!H10+Září!H10+Říjen!H10+Listopad!H10+Prosinec!H10</f>
        <v>101</v>
      </c>
      <c r="I10" s="6">
        <f>Leden!I10+Únor!I10+Březen!I10+Duben!I10+Květen!I10+Červen!I10+Červenec!I10+Srpen!I10+Září!I10+Říjen!I10+Listopad!I10+Prosinec!I10</f>
        <v>1183000</v>
      </c>
      <c r="J10" s="6">
        <f>Leden!J10+Únor!J10+Březen!J10+Duben!J10+Květen!J10+Červen!J10+Červenec!J10+Srpen!J10+Září!J10+Říjen!J10+Listopad!J10+Prosinec!J10</f>
        <v>13</v>
      </c>
      <c r="K10" s="6">
        <f>Leden!K10+Únor!K10+Březen!K10+Duben!K10+Květen!K10+Červen!K10+Červenec!K10+Srpen!K10+Září!K10+Říjen!K10+Listopad!K10+Prosinec!K10</f>
        <v>65000</v>
      </c>
      <c r="L10" s="33" t="s">
        <v>10</v>
      </c>
      <c r="M10" s="34"/>
      <c r="N10" s="6">
        <f>Leden!N10+Únor!N10+Březen!N10+Duben!N10+Květen!N10+Červen!N10+Červenec!N10+Srpen!N10+Září!N10+Říjen!N10+Listopad!N10+Prosinec!N10</f>
        <v>1053</v>
      </c>
      <c r="O10" s="6">
        <f>Leden!O10+Únor!O10+Březen!O10+Duben!O10+Květen!O10+Červen!O10+Červenec!O10+Srpen!O10+Září!O10+Říjen!O10+Listopad!O10+Prosinec!O10</f>
        <v>8642702</v>
      </c>
      <c r="P10" s="6">
        <f>Leden!P10+Únor!P10+Březen!P10+Duben!P10+Květen!P10+Červen!P10+Červenec!P10+Srpen!P10+Září!P10+Říjen!P10+Listopad!P10+Prosinec!P10</f>
        <v>916</v>
      </c>
      <c r="Q10" s="6">
        <f>Leden!Q10+Únor!Q10+Březen!Q10+Duben!Q10+Květen!Q10+Červen!Q10+Červenec!Q10+Srpen!Q10+Září!Q10+Říjen!Q10+Listopad!Q10+Prosinec!Q10</f>
        <v>4633109</v>
      </c>
      <c r="R10" s="6">
        <f>Leden!R10+Únor!R10+Březen!R10+Duben!R10+Květen!R10+Červen!R10+Červenec!R10+Srpen!R10+Září!R10+Říjen!R10+Listopad!R10+Prosinec!R10</f>
        <v>11</v>
      </c>
      <c r="S10" s="6">
        <f>Leden!S10+Únor!S10+Březen!S10+Duben!S10+Květen!S10+Červen!S10+Červenec!S10+Srpen!S10+Září!S10+Říjen!S10+Listopad!S10+Prosinec!S10</f>
        <v>134000</v>
      </c>
      <c r="T10" s="6">
        <f>Leden!T10+Únor!T10+Březen!T10+Duben!T10+Květen!T10+Červen!T10+Červenec!T10+Srpen!T10+Září!T10+Říjen!T10+Listopad!T10+Prosinec!T10</f>
        <v>0</v>
      </c>
      <c r="U10" s="6">
        <f>Leden!U10+Únor!U10+Březen!U10+Duben!U10+Květen!U10+Červen!U10+Červenec!U10+Srpen!U10+Září!U10+Říjen!U10+Listopad!U10+Prosinec!U10</f>
        <v>0</v>
      </c>
      <c r="V10" s="6">
        <f>Leden!V10+Únor!V10+Březen!V10+Duben!V10+Květen!V10+Červen!V10+Červenec!V10+Srpen!V10+Září!V10+Říjen!V10+Listopad!V10+Prosinec!V10</f>
        <v>4</v>
      </c>
      <c r="W10" s="6">
        <f>Leden!W10+Únor!W10+Březen!W10+Duben!W10+Květen!W10+Červen!W10+Červenec!W10+Srpen!W10+Září!W10+Říjen!W10+Listopad!W10+Prosinec!W10</f>
        <v>100000</v>
      </c>
    </row>
    <row r="11" spans="1:23" x14ac:dyDescent="0.25">
      <c r="A11" s="3" t="s">
        <v>11</v>
      </c>
      <c r="B11" s="6">
        <f>Leden!B11+Únor!B11+Březen!B11+Duben!B11+Květen!B11+Červen!B11+Červenec!B11+Srpen!B11+Září!B11+Říjen!B11+Listopad!B11+Prosinec!B11</f>
        <v>36666</v>
      </c>
      <c r="C11" s="6">
        <f>Leden!C11+Únor!C11+Březen!C11+Duben!C11+Květen!C11+Červen!C11+Červenec!C11+Srpen!C11+Září!C11+Říjen!C11+Listopad!C11+Prosinec!C11</f>
        <v>22655020</v>
      </c>
      <c r="D11" s="6">
        <f>Leden!D11+Únor!D11+Březen!D11+Duben!D11+Květen!D11+Červen!D11+Červenec!D11+Srpen!D11+Září!D11+Říjen!D11+Listopad!D11+Prosinec!D11</f>
        <v>17684</v>
      </c>
      <c r="E11" s="6">
        <f>Leden!E11+Únor!E11+Březen!E11+Duben!E11+Květen!E11+Červen!E11+Červenec!E11+Srpen!E11+Září!E11+Říjen!E11+Listopad!E11+Prosinec!E11</f>
        <v>114294821</v>
      </c>
      <c r="F11" s="6">
        <f>Leden!F11+Únor!F11+Březen!F11+Duben!F11+Květen!F11+Červen!F11+Červenec!F11+Srpen!F11+Září!F11+Říjen!F11+Listopad!F11+Prosinec!F11</f>
        <v>26523</v>
      </c>
      <c r="G11" s="6">
        <f>Leden!G11+Únor!G11+Březen!G11+Duben!G11+Květen!G11+Červen!G11+Červenec!G11+Srpen!G11+Září!G11+Říjen!G11+Listopad!G11+Prosinec!G11</f>
        <v>103306000</v>
      </c>
      <c r="H11" s="6">
        <f>Leden!H11+Únor!H11+Březen!H11+Duben!H11+Květen!H11+Červen!H11+Červenec!H11+Srpen!H11+Září!H11+Říjen!H11+Listopad!H11+Prosinec!H11</f>
        <v>147</v>
      </c>
      <c r="I11" s="6">
        <f>Leden!I11+Únor!I11+Březen!I11+Duben!I11+Květen!I11+Červen!I11+Červenec!I11+Srpen!I11+Září!I11+Říjen!I11+Listopad!I11+Prosinec!I11</f>
        <v>1695000</v>
      </c>
      <c r="J11" s="6">
        <f>Leden!J11+Únor!J11+Březen!J11+Duben!J11+Květen!J11+Červen!J11+Červenec!J11+Srpen!J11+Září!J11+Říjen!J11+Listopad!J11+Prosinec!J11</f>
        <v>9</v>
      </c>
      <c r="K11" s="6">
        <f>Leden!K11+Únor!K11+Březen!K11+Duben!K11+Květen!K11+Červen!K11+Červenec!K11+Srpen!K11+Září!K11+Říjen!K11+Listopad!K11+Prosinec!K11</f>
        <v>45000</v>
      </c>
      <c r="L11" s="33" t="s">
        <v>11</v>
      </c>
      <c r="M11" s="34"/>
      <c r="N11" s="6">
        <f>Leden!N11+Únor!N11+Březen!N11+Duben!N11+Květen!N11+Červen!N11+Červenec!N11+Srpen!N11+Září!N11+Říjen!N11+Listopad!N11+Prosinec!N11</f>
        <v>783</v>
      </c>
      <c r="O11" s="6">
        <f>Leden!O11+Únor!O11+Březen!O11+Duben!O11+Květen!O11+Červen!O11+Červenec!O11+Srpen!O11+Září!O11+Říjen!O11+Listopad!O11+Prosinec!O11</f>
        <v>6954002</v>
      </c>
      <c r="P11" s="6">
        <f>Leden!P11+Únor!P11+Březen!P11+Duben!P11+Květen!P11+Červen!P11+Červenec!P11+Srpen!P11+Září!P11+Říjen!P11+Listopad!P11+Prosinec!P11</f>
        <v>848</v>
      </c>
      <c r="Q11" s="6">
        <f>Leden!Q11+Únor!Q11+Březen!Q11+Duben!Q11+Květen!Q11+Červen!Q11+Červenec!Q11+Srpen!Q11+Září!Q11+Říjen!Q11+Listopad!Q11+Prosinec!Q11</f>
        <v>4604885</v>
      </c>
      <c r="R11" s="6">
        <f>Leden!R11+Únor!R11+Březen!R11+Duben!R11+Květen!R11+Červen!R11+Červenec!R11+Srpen!R11+Září!R11+Říjen!R11+Listopad!R11+Prosinec!R11</f>
        <v>5</v>
      </c>
      <c r="S11" s="6">
        <f>Leden!S11+Únor!S11+Březen!S11+Duben!S11+Květen!S11+Červen!S11+Červenec!S11+Srpen!S11+Září!S11+Říjen!S11+Listopad!S11+Prosinec!S11</f>
        <v>51000</v>
      </c>
      <c r="T11" s="6">
        <f>Leden!T11+Únor!T11+Březen!T11+Duben!T11+Květen!T11+Červen!T11+Červenec!T11+Srpen!T11+Září!T11+Říjen!T11+Listopad!T11+Prosinec!T11</f>
        <v>1</v>
      </c>
      <c r="U11" s="6">
        <f>Leden!U11+Únor!U11+Březen!U11+Duben!U11+Květen!U11+Červen!U11+Červenec!U11+Srpen!U11+Září!U11+Říjen!U11+Listopad!U11+Prosinec!U11</f>
        <v>100000</v>
      </c>
      <c r="V11" s="6">
        <f>Leden!V11+Únor!V11+Březen!V11+Duben!V11+Květen!V11+Červen!V11+Červenec!V11+Srpen!V11+Září!V11+Říjen!V11+Listopad!V11+Prosinec!V11</f>
        <v>0</v>
      </c>
      <c r="W11" s="6">
        <f>Leden!W11+Únor!W11+Březen!W11+Duben!W11+Květen!W11+Červen!W11+Červenec!W11+Srpen!W11+Září!W11+Říjen!W11+Listopad!W11+Prosinec!W11</f>
        <v>0</v>
      </c>
    </row>
    <row r="12" spans="1:23" x14ac:dyDescent="0.25">
      <c r="A12" s="3" t="s">
        <v>12</v>
      </c>
      <c r="B12" s="6">
        <f>Leden!B12+Únor!B12+Březen!B12+Duben!B12+Květen!B12+Červen!B12+Červenec!B12+Srpen!B12+Září!B12+Říjen!B12+Listopad!B12+Prosinec!B12</f>
        <v>16240</v>
      </c>
      <c r="C12" s="6">
        <f>Leden!C12+Únor!C12+Březen!C12+Duben!C12+Květen!C12+Červen!C12+Červenec!C12+Srpen!C12+Září!C12+Říjen!C12+Listopad!C12+Prosinec!C12</f>
        <v>10211880</v>
      </c>
      <c r="D12" s="6">
        <f>Leden!D12+Únor!D12+Březen!D12+Duben!D12+Květen!D12+Červen!D12+Červenec!D12+Srpen!D12+Září!D12+Říjen!D12+Listopad!D12+Prosinec!D12</f>
        <v>7461</v>
      </c>
      <c r="E12" s="6">
        <f>Leden!E12+Únor!E12+Březen!E12+Duben!E12+Květen!E12+Červen!E12+Červenec!E12+Srpen!E12+Září!E12+Říjen!E12+Listopad!E12+Prosinec!E12</f>
        <v>48214116</v>
      </c>
      <c r="F12" s="6">
        <f>Leden!F12+Únor!F12+Březen!F12+Duben!F12+Květen!F12+Červen!F12+Červenec!F12+Srpen!F12+Září!F12+Říjen!F12+Listopad!F12+Prosinec!F12</f>
        <v>9954</v>
      </c>
      <c r="G12" s="6">
        <f>Leden!G12+Únor!G12+Březen!G12+Duben!G12+Květen!G12+Červen!G12+Červenec!G12+Srpen!G12+Září!G12+Říjen!G12+Listopad!G12+Prosinec!G12</f>
        <v>36442635</v>
      </c>
      <c r="H12" s="6">
        <f>Leden!H12+Únor!H12+Březen!H12+Duben!H12+Květen!H12+Červen!H12+Červenec!H12+Srpen!H12+Září!H12+Říjen!H12+Listopad!H12+Prosinec!H12</f>
        <v>77</v>
      </c>
      <c r="I12" s="6">
        <f>Leden!I12+Únor!I12+Březen!I12+Duben!I12+Květen!I12+Červen!I12+Červenec!I12+Srpen!I12+Září!I12+Říjen!I12+Listopad!I12+Prosinec!I12</f>
        <v>881000</v>
      </c>
      <c r="J12" s="6">
        <f>Leden!J12+Únor!J12+Březen!J12+Duben!J12+Květen!J12+Červen!J12+Červenec!J12+Srpen!J12+Září!J12+Říjen!J12+Listopad!J12+Prosinec!J12</f>
        <v>6</v>
      </c>
      <c r="K12" s="6">
        <f>Leden!K12+Únor!K12+Březen!K12+Duben!K12+Květen!K12+Červen!K12+Červenec!K12+Srpen!K12+Září!K12+Říjen!K12+Listopad!K12+Prosinec!K12</f>
        <v>30000</v>
      </c>
      <c r="L12" s="33" t="s">
        <v>12</v>
      </c>
      <c r="M12" s="34"/>
      <c r="N12" s="6">
        <f>Leden!N12+Únor!N12+Březen!N12+Duben!N12+Květen!N12+Červen!N12+Červenec!N12+Srpen!N12+Září!N12+Říjen!N12+Listopad!N12+Prosinec!N12</f>
        <v>208</v>
      </c>
      <c r="O12" s="6">
        <f>Leden!O12+Únor!O12+Březen!O12+Duben!O12+Květen!O12+Červen!O12+Červenec!O12+Srpen!O12+Září!O12+Říjen!O12+Listopad!O12+Prosinec!O12</f>
        <v>1623704</v>
      </c>
      <c r="P12" s="6">
        <f>Leden!P12+Únor!P12+Březen!P12+Duben!P12+Květen!P12+Červen!P12+Červenec!P12+Srpen!P12+Září!P12+Říjen!P12+Listopad!P12+Prosinec!P12</f>
        <v>228</v>
      </c>
      <c r="Q12" s="6">
        <f>Leden!Q12+Únor!Q12+Březen!Q12+Duben!Q12+Květen!Q12+Červen!Q12+Červenec!Q12+Srpen!Q12+Září!Q12+Říjen!Q12+Listopad!Q12+Prosinec!Q12</f>
        <v>1147004</v>
      </c>
      <c r="R12" s="6">
        <f>Leden!R12+Únor!R12+Březen!R12+Duben!R12+Květen!R12+Červen!R12+Červenec!R12+Srpen!R12+Září!R12+Říjen!R12+Listopad!R12+Prosinec!R12</f>
        <v>1</v>
      </c>
      <c r="S12" s="6">
        <f>Leden!S12+Únor!S12+Březen!S12+Duben!S12+Květen!S12+Červen!S12+Červenec!S12+Srpen!S12+Září!S12+Říjen!S12+Listopad!S12+Prosinec!S12</f>
        <v>8000</v>
      </c>
      <c r="T12" s="6">
        <f>Leden!T12+Únor!T12+Březen!T12+Duben!T12+Květen!T12+Červen!T12+Červenec!T12+Srpen!T12+Září!T12+Říjen!T12+Listopad!T12+Prosinec!T12</f>
        <v>0</v>
      </c>
      <c r="U12" s="6">
        <f>Leden!U12+Únor!U12+Březen!U12+Duben!U12+Květen!U12+Červen!U12+Červenec!U12+Srpen!U12+Září!U12+Říjen!U12+Listopad!U12+Prosinec!U12</f>
        <v>0</v>
      </c>
      <c r="V12" s="6">
        <f>Leden!V12+Únor!V12+Březen!V12+Duben!V12+Květen!V12+Červen!V12+Červenec!V12+Srpen!V12+Září!V12+Říjen!V12+Listopad!V12+Prosinec!V12</f>
        <v>1</v>
      </c>
      <c r="W12" s="6">
        <f>Leden!W12+Únor!W12+Březen!W12+Duben!W12+Květen!W12+Červen!W12+Červenec!W12+Srpen!W12+Září!W12+Říjen!W12+Listopad!W12+Prosinec!W12</f>
        <v>25000</v>
      </c>
    </row>
    <row r="13" spans="1:23" x14ac:dyDescent="0.25">
      <c r="A13" s="3" t="s">
        <v>13</v>
      </c>
      <c r="B13" s="6">
        <f>Leden!B13+Únor!B13+Březen!B13+Duben!B13+Květen!B13+Červen!B13+Červenec!B13+Srpen!B13+Září!B13+Říjen!B13+Listopad!B13+Prosinec!B13</f>
        <v>14771</v>
      </c>
      <c r="C13" s="6">
        <f>Leden!C13+Únor!C13+Březen!C13+Duben!C13+Květen!C13+Červen!C13+Červenec!C13+Srpen!C13+Září!C13+Říjen!C13+Listopad!C13+Prosinec!C13</f>
        <v>9093320</v>
      </c>
      <c r="D13" s="6">
        <f>Leden!D13+Únor!D13+Březen!D13+Duben!D13+Květen!D13+Červen!D13+Červenec!D13+Srpen!D13+Září!D13+Říjen!D13+Listopad!D13+Prosinec!D13</f>
        <v>8084</v>
      </c>
      <c r="E13" s="6">
        <f>Leden!E13+Únor!E13+Březen!E13+Duben!E13+Květen!E13+Červen!E13+Červenec!E13+Srpen!E13+Září!E13+Říjen!E13+Listopad!E13+Prosinec!E13</f>
        <v>52292473</v>
      </c>
      <c r="F13" s="6">
        <f>Leden!F13+Únor!F13+Březen!F13+Duben!F13+Květen!F13+Červen!F13+Červenec!F13+Srpen!F13+Září!F13+Říjen!F13+Listopad!F13+Prosinec!F13</f>
        <v>9702</v>
      </c>
      <c r="G13" s="6">
        <f>Leden!G13+Únor!G13+Březen!G13+Duben!G13+Květen!G13+Červen!G13+Červenec!G13+Srpen!G13+Září!G13+Říjen!G13+Listopad!G13+Prosinec!G13</f>
        <v>38158371</v>
      </c>
      <c r="H13" s="6">
        <f>Leden!H13+Únor!H13+Březen!H13+Duben!H13+Květen!H13+Červen!H13+Červenec!H13+Srpen!H13+Září!H13+Říjen!H13+Listopad!H13+Prosinec!H13</f>
        <v>65</v>
      </c>
      <c r="I13" s="6">
        <f>Leden!I13+Únor!I13+Březen!I13+Duben!I13+Květen!I13+Červen!I13+Červenec!I13+Srpen!I13+Září!I13+Říjen!I13+Listopad!I13+Prosinec!I13</f>
        <v>760000</v>
      </c>
      <c r="J13" s="6">
        <f>Leden!J13+Únor!J13+Březen!J13+Duben!J13+Květen!J13+Červen!J13+Červenec!J13+Srpen!J13+Září!J13+Říjen!J13+Listopad!J13+Prosinec!J13</f>
        <v>8</v>
      </c>
      <c r="K13" s="6">
        <f>Leden!K13+Únor!K13+Březen!K13+Duben!K13+Květen!K13+Červen!K13+Červenec!K13+Srpen!K13+Září!K13+Říjen!K13+Listopad!K13+Prosinec!K13</f>
        <v>40000</v>
      </c>
      <c r="L13" s="33" t="s">
        <v>13</v>
      </c>
      <c r="M13" s="34"/>
      <c r="N13" s="6">
        <f>Leden!N13+Únor!N13+Březen!N13+Duben!N13+Květen!N13+Červen!N13+Červenec!N13+Srpen!N13+Září!N13+Říjen!N13+Listopad!N13+Prosinec!N13</f>
        <v>574</v>
      </c>
      <c r="O13" s="6">
        <f>Leden!O13+Únor!O13+Březen!O13+Duben!O13+Květen!O13+Červen!O13+Červenec!O13+Srpen!O13+Září!O13+Říjen!O13+Listopad!O13+Prosinec!O13</f>
        <v>4855251</v>
      </c>
      <c r="P13" s="6">
        <f>Leden!P13+Únor!P13+Březen!P13+Duben!P13+Květen!P13+Červen!P13+Červenec!P13+Srpen!P13+Září!P13+Říjen!P13+Listopad!P13+Prosinec!P13</f>
        <v>555</v>
      </c>
      <c r="Q13" s="6">
        <f>Leden!Q13+Únor!Q13+Březen!Q13+Duben!Q13+Květen!Q13+Červen!Q13+Červenec!Q13+Srpen!Q13+Září!Q13+Říjen!Q13+Listopad!Q13+Prosinec!Q13</f>
        <v>2936676</v>
      </c>
      <c r="R13" s="6">
        <f>Leden!R13+Únor!R13+Březen!R13+Duben!R13+Květen!R13+Červen!R13+Červenec!R13+Srpen!R13+Září!R13+Říjen!R13+Listopad!R13+Prosinec!R13</f>
        <v>2</v>
      </c>
      <c r="S13" s="6">
        <f>Leden!S13+Únor!S13+Březen!S13+Duben!S13+Květen!S13+Červen!S13+Červenec!S13+Srpen!S13+Září!S13+Říjen!S13+Listopad!S13+Prosinec!S13</f>
        <v>17000</v>
      </c>
      <c r="T13" s="6">
        <f>Leden!T13+Únor!T13+Březen!T13+Duben!T13+Květen!T13+Červen!T13+Červenec!T13+Srpen!T13+Září!T13+Říjen!T13+Listopad!T13+Prosinec!T13</f>
        <v>2</v>
      </c>
      <c r="U13" s="6">
        <f>Leden!U13+Únor!U13+Březen!U13+Duben!U13+Květen!U13+Červen!U13+Červenec!U13+Srpen!U13+Září!U13+Říjen!U13+Listopad!U13+Prosinec!U13</f>
        <v>74423</v>
      </c>
      <c r="V13" s="6">
        <f>Leden!V13+Únor!V13+Březen!V13+Duben!V13+Květen!V13+Červen!V13+Červenec!V13+Srpen!V13+Září!V13+Říjen!V13+Listopad!V13+Prosinec!V13</f>
        <v>4</v>
      </c>
      <c r="W13" s="6">
        <f>Leden!W13+Únor!W13+Březen!W13+Duben!W13+Květen!W13+Červen!W13+Červenec!W13+Srpen!W13+Září!W13+Říjen!W13+Listopad!W13+Prosinec!W13</f>
        <v>100000</v>
      </c>
    </row>
    <row r="14" spans="1:23" x14ac:dyDescent="0.25">
      <c r="A14" s="3" t="s">
        <v>14</v>
      </c>
      <c r="B14" s="6">
        <f>Leden!B14+Únor!B14+Březen!B14+Duben!B14+Květen!B14+Červen!B14+Červenec!B14+Srpen!B14+Září!B14+Říjen!B14+Listopad!B14+Prosinec!B14</f>
        <v>0</v>
      </c>
      <c r="C14" s="6">
        <f>Leden!C14+Únor!C14+Březen!C14+Duben!C14+Květen!C14+Červen!C14+Červenec!C14+Srpen!C14+Září!C14+Říjen!C14+Listopad!C14+Prosinec!C14</f>
        <v>0</v>
      </c>
      <c r="D14" s="6">
        <f>Leden!D14+Únor!D14+Březen!D14+Duben!D14+Květen!D14+Červen!D14+Červenec!D14+Srpen!D14+Září!D14+Říjen!D14+Listopad!D14+Prosinec!D14</f>
        <v>0</v>
      </c>
      <c r="E14" s="6">
        <f>Leden!E14+Únor!E14+Březen!E14+Duben!E14+Květen!E14+Červen!E14+Červenec!E14+Srpen!E14+Září!E14+Říjen!E14+Listopad!E14+Prosinec!E14</f>
        <v>0</v>
      </c>
      <c r="F14" s="6">
        <f>Leden!F14+Únor!F14+Březen!F14+Duben!F14+Květen!F14+Červen!F14+Červenec!F14+Srpen!F14+Září!F14+Říjen!F14+Listopad!F14+Prosinec!F14</f>
        <v>0</v>
      </c>
      <c r="G14" s="6">
        <f>Leden!G14+Únor!G14+Březen!G14+Duben!G14+Květen!G14+Červen!G14+Červenec!G14+Srpen!G14+Září!G14+Říjen!G14+Listopad!G14+Prosinec!G14</f>
        <v>0</v>
      </c>
      <c r="H14" s="6">
        <f>Leden!H14+Únor!H14+Březen!H14+Duben!H14+Květen!H14+Červen!H14+Červenec!H14+Srpen!H14+Září!H14+Říjen!H14+Listopad!H14+Prosinec!H14</f>
        <v>0</v>
      </c>
      <c r="I14" s="6">
        <f>Leden!I14+Únor!I14+Březen!I14+Duben!I14+Květen!I14+Červen!I14+Červenec!I14+Srpen!I14+Září!I14+Říjen!I14+Listopad!I14+Prosinec!I14</f>
        <v>0</v>
      </c>
      <c r="J14" s="6">
        <f>Leden!J14+Únor!J14+Březen!J14+Duben!J14+Květen!J14+Červen!J14+Červenec!J14+Srpen!J14+Září!J14+Říjen!J14+Listopad!J14+Prosinec!J14</f>
        <v>0</v>
      </c>
      <c r="K14" s="6">
        <f>Leden!K14+Únor!K14+Březen!K14+Duben!K14+Květen!K14+Červen!K14+Červenec!K14+Srpen!K14+Září!K14+Říjen!K14+Listopad!K14+Prosinec!K14</f>
        <v>0</v>
      </c>
      <c r="L14" s="33" t="s">
        <v>14</v>
      </c>
      <c r="M14" s="34"/>
      <c r="N14" s="6">
        <f>Leden!N14+Únor!N14+Březen!N14+Duben!N14+Květen!N14+Červen!N14+Červenec!N14+Srpen!N14+Září!N14+Říjen!N14+Listopad!N14+Prosinec!N14</f>
        <v>0</v>
      </c>
      <c r="O14" s="6">
        <f>Leden!O14+Únor!O14+Březen!O14+Duben!O14+Květen!O14+Červen!O14+Červenec!O14+Srpen!O14+Září!O14+Říjen!O14+Listopad!O14+Prosinec!O14</f>
        <v>0</v>
      </c>
      <c r="P14" s="6">
        <f>Leden!P14+Únor!P14+Březen!P14+Duben!P14+Květen!P14+Červen!P14+Červenec!P14+Srpen!P14+Září!P14+Říjen!P14+Listopad!P14+Prosinec!P14</f>
        <v>0</v>
      </c>
      <c r="Q14" s="6">
        <f>Leden!Q14+Únor!Q14+Březen!Q14+Duben!Q14+Květen!Q14+Červen!Q14+Červenec!Q14+Srpen!Q14+Září!Q14+Říjen!Q14+Listopad!Q14+Prosinec!Q14</f>
        <v>0</v>
      </c>
      <c r="R14" s="6">
        <f>Leden!R14+Únor!R14+Březen!R14+Duben!R14+Květen!R14+Červen!R14+Červenec!R14+Srpen!R14+Září!R14+Říjen!R14+Listopad!R14+Prosinec!R14</f>
        <v>0</v>
      </c>
      <c r="S14" s="6">
        <f>Leden!S14+Únor!S14+Březen!S14+Duben!S14+Květen!S14+Červen!S14+Červenec!S14+Srpen!S14+Září!S14+Říjen!S14+Listopad!S14+Prosinec!S14</f>
        <v>0</v>
      </c>
      <c r="T14" s="6">
        <f>Leden!T14+Únor!T14+Březen!T14+Duben!T14+Květen!T14+Červen!T14+Červenec!T14+Srpen!T14+Září!T14+Říjen!T14+Listopad!T14+Prosinec!T14</f>
        <v>0</v>
      </c>
      <c r="U14" s="6">
        <f>Leden!U14+Únor!U14+Březen!U14+Duben!U14+Květen!U14+Červen!U14+Červenec!U14+Srpen!U14+Září!U14+Říjen!U14+Listopad!U14+Prosinec!U14</f>
        <v>0</v>
      </c>
      <c r="V14" s="6">
        <f>Leden!V14+Únor!V14+Březen!V14+Duben!V14+Květen!V14+Červen!V14+Červenec!V14+Srpen!V14+Září!V14+Říjen!V14+Listopad!V14+Prosinec!V14</f>
        <v>0</v>
      </c>
      <c r="W14" s="6">
        <f>Leden!W14+Únor!W14+Březen!W14+Duben!W14+Květen!W14+Červen!W14+Červenec!W14+Srpen!W14+Září!W14+Říjen!W14+Listopad!W14+Prosinec!W14</f>
        <v>0</v>
      </c>
    </row>
    <row r="15" spans="1:23" x14ac:dyDescent="0.25">
      <c r="A15" s="3" t="s">
        <v>28</v>
      </c>
      <c r="B15" s="6">
        <f>Leden!B15+Únor!B15+Březen!B15+Duben!B15+Květen!B15+Červen!B15+Červenec!B15+Srpen!B15+Září!B15+Říjen!B15+Listopad!B15+Prosinec!B15</f>
        <v>8879</v>
      </c>
      <c r="C15" s="6">
        <f>Leden!C15+Únor!C15+Březen!C15+Duben!C15+Květen!C15+Červen!C15+Červenec!C15+Srpen!C15+Září!C15+Říjen!C15+Listopad!C15+Prosinec!C15</f>
        <v>5466240</v>
      </c>
      <c r="D15" s="6">
        <f>Leden!D15+Únor!D15+Březen!D15+Duben!D15+Květen!D15+Červen!D15+Červenec!D15+Srpen!D15+Září!D15+Říjen!D15+Listopad!D15+Prosinec!D15</f>
        <v>4928</v>
      </c>
      <c r="E15" s="6">
        <f>Leden!E15+Únor!E15+Březen!E15+Duben!E15+Květen!E15+Červen!E15+Červenec!E15+Srpen!E15+Září!E15+Říjen!E15+Listopad!E15+Prosinec!E15</f>
        <v>32601742</v>
      </c>
      <c r="F15" s="6">
        <f>Leden!F15+Únor!F15+Březen!F15+Duben!F15+Květen!F15+Červen!F15+Červenec!F15+Srpen!F15+Září!F15+Říjen!F15+Listopad!F15+Prosinec!F15</f>
        <v>5436</v>
      </c>
      <c r="G15" s="6">
        <f>Leden!G15+Únor!G15+Březen!G15+Duben!G15+Květen!G15+Červen!G15+Červenec!G15+Srpen!G15+Září!G15+Říjen!G15+Listopad!G15+Prosinec!G15</f>
        <v>19843321</v>
      </c>
      <c r="H15" s="6">
        <f>Leden!H15+Únor!H15+Březen!H15+Duben!H15+Květen!H15+Červen!H15+Červenec!H15+Srpen!H15+Září!H15+Říjen!H15+Listopad!H15+Prosinec!H15</f>
        <v>45</v>
      </c>
      <c r="I15" s="6">
        <f>Leden!I15+Únor!I15+Březen!I15+Duben!I15+Květen!I15+Červen!I15+Červenec!I15+Srpen!I15+Září!I15+Říjen!I15+Listopad!I15+Prosinec!I15</f>
        <v>537000</v>
      </c>
      <c r="J15" s="6">
        <f>Leden!J15+Únor!J15+Březen!J15+Duben!J15+Květen!J15+Červen!J15+Červenec!J15+Srpen!J15+Září!J15+Říjen!J15+Listopad!J15+Prosinec!J15</f>
        <v>3</v>
      </c>
      <c r="K15" s="6">
        <f>Leden!K15+Únor!K15+Březen!K15+Duben!K15+Květen!K15+Červen!K15+Červenec!K15+Srpen!K15+Září!K15+Říjen!K15+Listopad!K15+Prosinec!K15</f>
        <v>15000</v>
      </c>
      <c r="L15" s="33" t="s">
        <v>28</v>
      </c>
      <c r="M15" s="34"/>
      <c r="N15" s="6">
        <f>Leden!N15+Únor!N15+Březen!N15+Duben!N15+Květen!N15+Červen!N15+Červenec!N15+Srpen!N15+Září!N15+Říjen!N15+Listopad!N15+Prosinec!N15</f>
        <v>451</v>
      </c>
      <c r="O15" s="6">
        <f>Leden!O15+Únor!O15+Březen!O15+Duben!O15+Květen!O15+Červen!O15+Červenec!O15+Srpen!O15+Září!O15+Říjen!O15+Listopad!O15+Prosinec!O15</f>
        <v>3430767</v>
      </c>
      <c r="P15" s="6">
        <f>Leden!P15+Únor!P15+Březen!P15+Duben!P15+Květen!P15+Červen!P15+Červenec!P15+Srpen!P15+Září!P15+Říjen!P15+Listopad!P15+Prosinec!P15</f>
        <v>402</v>
      </c>
      <c r="Q15" s="6">
        <f>Leden!Q15+Únor!Q15+Březen!Q15+Duben!Q15+Květen!Q15+Červen!Q15+Červenec!Q15+Srpen!Q15+Září!Q15+Říjen!Q15+Listopad!Q15+Prosinec!Q15</f>
        <v>2323247</v>
      </c>
      <c r="R15" s="6">
        <f>Leden!R15+Únor!R15+Březen!R15+Duben!R15+Květen!R15+Červen!R15+Červenec!R15+Srpen!R15+Září!R15+Říjen!R15+Listopad!R15+Prosinec!R15</f>
        <v>7</v>
      </c>
      <c r="S15" s="6">
        <f>Leden!S15+Únor!S15+Březen!S15+Duben!S15+Květen!S15+Červen!S15+Červenec!S15+Srpen!S15+Září!S15+Říjen!S15+Listopad!S15+Prosinec!S15</f>
        <v>82000</v>
      </c>
      <c r="T15" s="6">
        <f>Leden!T15+Únor!T15+Březen!T15+Duben!T15+Květen!T15+Červen!T15+Červenec!T15+Srpen!T15+Září!T15+Říjen!T15+Listopad!T15+Prosinec!T15</f>
        <v>0</v>
      </c>
      <c r="U15" s="6">
        <f>Leden!U15+Únor!U15+Březen!U15+Duben!U15+Květen!U15+Červen!U15+Červenec!U15+Srpen!U15+Září!U15+Říjen!U15+Listopad!U15+Prosinec!U15</f>
        <v>0</v>
      </c>
      <c r="V15" s="6">
        <f>Leden!V15+Únor!V15+Březen!V15+Duben!V15+Květen!V15+Červen!V15+Červenec!V15+Srpen!V15+Září!V15+Říjen!V15+Listopad!V15+Prosinec!V15</f>
        <v>2</v>
      </c>
      <c r="W15" s="6">
        <f>Leden!W15+Únor!W15+Březen!W15+Duben!W15+Květen!W15+Červen!W15+Červenec!W15+Srpen!W15+Září!W15+Říjen!W15+Listopad!W15+Prosinec!W15</f>
        <v>50000</v>
      </c>
    </row>
    <row r="16" spans="1:23" x14ac:dyDescent="0.25">
      <c r="A16" s="3" t="s">
        <v>15</v>
      </c>
      <c r="B16" s="6">
        <f>Leden!B16+Únor!B16+Březen!B16+Duben!B16+Květen!B16+Červen!B16+Červenec!B16+Srpen!B16+Září!B16+Říjen!B16+Listopad!B16+Prosinec!B16</f>
        <v>24458</v>
      </c>
      <c r="C16" s="6">
        <f>Leden!C16+Únor!C16+Březen!C16+Duben!C16+Květen!C16+Červen!C16+Červenec!C16+Srpen!C16+Září!C16+Říjen!C16+Listopad!C16+Prosinec!C16</f>
        <v>15186280</v>
      </c>
      <c r="D16" s="6">
        <f>Leden!D16+Únor!D16+Březen!D16+Duben!D16+Květen!D16+Červen!D16+Červenec!D16+Srpen!D16+Září!D16+Říjen!D16+Listopad!D16+Prosinec!D16</f>
        <v>14321</v>
      </c>
      <c r="E16" s="6">
        <f>Leden!E16+Únor!E16+Březen!E16+Duben!E16+Květen!E16+Červen!E16+Červenec!E16+Srpen!E16+Září!E16+Říjen!E16+Listopad!E16+Prosinec!E16</f>
        <v>91265975</v>
      </c>
      <c r="F16" s="6">
        <f>Leden!F16+Únor!F16+Březen!F16+Duben!F16+Květen!F16+Červen!F16+Červenec!F16+Srpen!F16+Září!F16+Říjen!F16+Listopad!F16+Prosinec!F16</f>
        <v>13226</v>
      </c>
      <c r="G16" s="6">
        <f>Leden!G16+Únor!G16+Březen!G16+Duben!G16+Květen!G16+Červen!G16+Červenec!G16+Srpen!G16+Září!G16+Říjen!G16+Listopad!G16+Prosinec!G16</f>
        <v>52241904</v>
      </c>
      <c r="H16" s="6">
        <f>Leden!H16+Únor!H16+Březen!H16+Duben!H16+Květen!H16+Červen!H16+Červenec!H16+Srpen!H16+Září!H16+Říjen!H16+Listopad!H16+Prosinec!H16</f>
        <v>119</v>
      </c>
      <c r="I16" s="6">
        <f>Leden!I16+Únor!I16+Březen!I16+Duben!I16+Květen!I16+Červen!I16+Červenec!I16+Srpen!I16+Září!I16+Říjen!I16+Listopad!I16+Prosinec!I16</f>
        <v>1387000</v>
      </c>
      <c r="J16" s="6">
        <f>Leden!J16+Únor!J16+Březen!J16+Duben!J16+Květen!J16+Červen!J16+Červenec!J16+Srpen!J16+Září!J16+Říjen!J16+Listopad!J16+Prosinec!J16</f>
        <v>12</v>
      </c>
      <c r="K16" s="6">
        <f>Leden!K16+Únor!K16+Březen!K16+Duben!K16+Květen!K16+Červen!K16+Červenec!K16+Srpen!K16+Září!K16+Říjen!K16+Listopad!K16+Prosinec!K16</f>
        <v>60000</v>
      </c>
      <c r="L16" s="33" t="s">
        <v>15</v>
      </c>
      <c r="M16" s="34"/>
      <c r="N16" s="6">
        <f>Leden!N16+Únor!N16+Březen!N16+Duben!N16+Květen!N16+Červen!N16+Červenec!N16+Srpen!N16+Září!N16+Říjen!N16+Listopad!N16+Prosinec!N16</f>
        <v>1178</v>
      </c>
      <c r="O16" s="6">
        <f>Leden!O16+Únor!O16+Březen!O16+Duben!O16+Květen!O16+Červen!O16+Červenec!O16+Srpen!O16+Září!O16+Říjen!O16+Listopad!O16+Prosinec!O16</f>
        <v>11561925</v>
      </c>
      <c r="P16" s="6">
        <f>Leden!P16+Únor!P16+Březen!P16+Duben!P16+Květen!P16+Červen!P16+Červenec!P16+Srpen!P16+Září!P16+Říjen!P16+Listopad!P16+Prosinec!P16</f>
        <v>1264</v>
      </c>
      <c r="Q16" s="6">
        <f>Leden!Q16+Únor!Q16+Březen!Q16+Duben!Q16+Květen!Q16+Červen!Q16+Červenec!Q16+Srpen!Q16+Září!Q16+Říjen!Q16+Listopad!Q16+Prosinec!Q16</f>
        <v>7058028</v>
      </c>
      <c r="R16" s="6">
        <f>Leden!R16+Únor!R16+Březen!R16+Duben!R16+Květen!R16+Červen!R16+Červenec!R16+Srpen!R16+Září!R16+Říjen!R16+Listopad!R16+Prosinec!R16</f>
        <v>23</v>
      </c>
      <c r="S16" s="6">
        <f>Leden!S16+Únor!S16+Březen!S16+Duben!S16+Květen!S16+Červen!S16+Červenec!S16+Srpen!S16+Září!S16+Říjen!S16+Listopad!S16+Prosinec!S16</f>
        <v>245000</v>
      </c>
      <c r="T16" s="6">
        <f>Leden!T16+Únor!T16+Březen!T16+Duben!T16+Květen!T16+Červen!T16+Červenec!T16+Srpen!T16+Září!T16+Říjen!T16+Listopad!T16+Prosinec!T16</f>
        <v>1</v>
      </c>
      <c r="U16" s="6">
        <f>Leden!U16+Únor!U16+Březen!U16+Duben!U16+Květen!U16+Červen!U16+Červenec!U16+Srpen!U16+Září!U16+Říjen!U16+Listopad!U16+Prosinec!U16</f>
        <v>700</v>
      </c>
      <c r="V16" s="6">
        <f>Leden!V16+Únor!V16+Březen!V16+Duben!V16+Květen!V16+Červen!V16+Červenec!V16+Srpen!V16+Září!V16+Říjen!V16+Listopad!V16+Prosinec!V16</f>
        <v>5</v>
      </c>
      <c r="W16" s="6">
        <f>Leden!W16+Únor!W16+Březen!W16+Duben!W16+Květen!W16+Červen!W16+Červenec!W16+Srpen!W16+Září!W16+Říjen!W16+Listopad!W16+Prosinec!W16</f>
        <v>125000</v>
      </c>
    </row>
    <row r="17" spans="1:23" x14ac:dyDescent="0.25">
      <c r="A17" s="3" t="s">
        <v>16</v>
      </c>
      <c r="B17" s="6">
        <f>Leden!B17+Únor!B17+Březen!B17+Duben!B17+Květen!B17+Červen!B17+Červenec!B17+Srpen!B17+Září!B17+Říjen!B17+Listopad!B17+Prosinec!B17</f>
        <v>14226</v>
      </c>
      <c r="C17" s="6">
        <f>Leden!C17+Únor!C17+Březen!C17+Duben!C17+Květen!C17+Červen!C17+Červenec!C17+Srpen!C17+Září!C17+Říjen!C17+Listopad!C17+Prosinec!C17</f>
        <v>8689123</v>
      </c>
      <c r="D17" s="6">
        <f>Leden!D17+Únor!D17+Březen!D17+Duben!D17+Květen!D17+Červen!D17+Červenec!D17+Srpen!D17+Září!D17+Říjen!D17+Listopad!D17+Prosinec!D17</f>
        <v>8358</v>
      </c>
      <c r="E17" s="6">
        <f>Leden!E17+Únor!E17+Březen!E17+Duben!E17+Květen!E17+Červen!E17+Červenec!E17+Srpen!E17+Září!E17+Říjen!E17+Listopad!E17+Prosinec!E17</f>
        <v>54262749</v>
      </c>
      <c r="F17" s="6">
        <f>Leden!F17+Únor!F17+Březen!F17+Duben!F17+Květen!F17+Červen!F17+Červenec!F17+Srpen!F17+Září!F17+Říjen!F17+Listopad!F17+Prosinec!F17</f>
        <v>8504</v>
      </c>
      <c r="G17" s="6">
        <f>Leden!G17+Únor!G17+Březen!G17+Duben!G17+Květen!G17+Červen!G17+Červenec!G17+Srpen!G17+Září!G17+Říjen!G17+Listopad!G17+Prosinec!G17</f>
        <v>36706063</v>
      </c>
      <c r="H17" s="6">
        <f>Leden!H17+Únor!H17+Březen!H17+Duben!H17+Květen!H17+Červen!H17+Červenec!H17+Srpen!H17+Září!H17+Říjen!H17+Listopad!H17+Prosinec!H17</f>
        <v>59</v>
      </c>
      <c r="I17" s="6">
        <f>Leden!I17+Únor!I17+Březen!I17+Duben!I17+Květen!I17+Červen!I17+Červenec!I17+Srpen!I17+Září!I17+Říjen!I17+Listopad!I17+Prosinec!I17</f>
        <v>683000</v>
      </c>
      <c r="J17" s="6">
        <f>Leden!J17+Únor!J17+Březen!J17+Duben!J17+Květen!J17+Červen!J17+Červenec!J17+Srpen!J17+Září!J17+Říjen!J17+Listopad!J17+Prosinec!J17</f>
        <v>16</v>
      </c>
      <c r="K17" s="6">
        <f>Leden!K17+Únor!K17+Březen!K17+Duben!K17+Květen!K17+Červen!K17+Červenec!K17+Srpen!K17+Září!K17+Říjen!K17+Listopad!K17+Prosinec!K17</f>
        <v>80000</v>
      </c>
      <c r="L17" s="33" t="s">
        <v>16</v>
      </c>
      <c r="M17" s="34"/>
      <c r="N17" s="6">
        <f>Leden!N17+Únor!N17+Březen!N17+Duben!N17+Květen!N17+Červen!N17+Červenec!N17+Srpen!N17+Září!N17+Říjen!N17+Listopad!N17+Prosinec!N17</f>
        <v>905</v>
      </c>
      <c r="O17" s="6">
        <f>Leden!O17+Únor!O17+Březen!O17+Duben!O17+Květen!O17+Červen!O17+Červenec!O17+Srpen!O17+Září!O17+Říjen!O17+Listopad!O17+Prosinec!O17</f>
        <v>7627385</v>
      </c>
      <c r="P17" s="6">
        <f>Leden!P17+Únor!P17+Březen!P17+Duben!P17+Květen!P17+Červen!P17+Červenec!P17+Srpen!P17+Září!P17+Říjen!P17+Listopad!P17+Prosinec!P17</f>
        <v>868</v>
      </c>
      <c r="Q17" s="6">
        <f>Leden!Q17+Únor!Q17+Březen!Q17+Duben!Q17+Květen!Q17+Červen!Q17+Červenec!Q17+Srpen!Q17+Září!Q17+Říjen!Q17+Listopad!Q17+Prosinec!Q17</f>
        <v>4672690</v>
      </c>
      <c r="R17" s="6">
        <f>Leden!R17+Únor!R17+Březen!R17+Duben!R17+Květen!R17+Červen!R17+Červenec!R17+Srpen!R17+Září!R17+Říjen!R17+Listopad!R17+Prosinec!R17</f>
        <v>15</v>
      </c>
      <c r="S17" s="6">
        <f>Leden!S17+Únor!S17+Březen!S17+Duben!S17+Květen!S17+Červen!S17+Červenec!S17+Srpen!S17+Září!S17+Říjen!S17+Listopad!S17+Prosinec!S17</f>
        <v>160000</v>
      </c>
      <c r="T17" s="6">
        <f>Leden!T17+Únor!T17+Březen!T17+Duben!T17+Květen!T17+Červen!T17+Červenec!T17+Srpen!T17+Září!T17+Říjen!T17+Listopad!T17+Prosinec!T17</f>
        <v>1</v>
      </c>
      <c r="U17" s="6">
        <f>Leden!U17+Únor!U17+Březen!U17+Duben!U17+Květen!U17+Červen!U17+Červenec!U17+Srpen!U17+Září!U17+Říjen!U17+Listopad!U17+Prosinec!U17</f>
        <v>100000</v>
      </c>
      <c r="V17" s="6">
        <f>Leden!V17+Únor!V17+Březen!V17+Duben!V17+Květen!V17+Červen!V17+Červenec!V17+Srpen!V17+Září!V17+Říjen!V17+Listopad!V17+Prosinec!V17</f>
        <v>7</v>
      </c>
      <c r="W17" s="6">
        <f>Leden!W17+Únor!W17+Březen!W17+Duben!W17+Květen!W17+Červen!W17+Červenec!W17+Srpen!W17+Září!W17+Říjen!W17+Listopad!W17+Prosinec!W17</f>
        <v>175000</v>
      </c>
    </row>
    <row r="18" spans="1:23" x14ac:dyDescent="0.25">
      <c r="A18" s="3" t="s">
        <v>17</v>
      </c>
      <c r="B18" s="6">
        <f>Leden!B18+Únor!B18+Březen!B18+Duben!B18+Květen!B18+Červen!B18+Červenec!B18+Srpen!B18+Září!B18+Říjen!B18+Listopad!B18+Prosinec!B18</f>
        <v>8189</v>
      </c>
      <c r="C18" s="6">
        <f>Leden!C18+Únor!C18+Březen!C18+Duben!C18+Květen!C18+Červen!C18+Červenec!C18+Srpen!C18+Září!C18+Říjen!C18+Listopad!C18+Prosinec!C18</f>
        <v>5160690</v>
      </c>
      <c r="D18" s="6">
        <f>Leden!D18+Únor!D18+Březen!D18+Duben!D18+Květen!D18+Červen!D18+Červenec!D18+Srpen!D18+Září!D18+Říjen!D18+Listopad!D18+Prosinec!D18</f>
        <v>4943</v>
      </c>
      <c r="E18" s="6">
        <f>Leden!E18+Únor!E18+Březen!E18+Duben!E18+Květen!E18+Červen!E18+Červenec!E18+Srpen!E18+Září!E18+Říjen!E18+Listopad!E18+Prosinec!E18</f>
        <v>33242304</v>
      </c>
      <c r="F18" s="6">
        <f>Leden!F18+Únor!F18+Březen!F18+Duben!F18+Květen!F18+Červen!F18+Červenec!F18+Srpen!F18+Září!F18+Říjen!F18+Listopad!F18+Prosinec!F18</f>
        <v>2551</v>
      </c>
      <c r="G18" s="6">
        <f>Leden!G18+Únor!G18+Březen!G18+Duben!G18+Květen!G18+Červen!G18+Červenec!G18+Srpen!G18+Září!G18+Říjen!G18+Listopad!G18+Prosinec!G18</f>
        <v>8753405</v>
      </c>
      <c r="H18" s="6">
        <f>Leden!H18+Únor!H18+Březen!H18+Duben!H18+Květen!H18+Červen!H18+Červenec!H18+Srpen!H18+Září!H18+Říjen!H18+Listopad!H18+Prosinec!H18</f>
        <v>39</v>
      </c>
      <c r="I18" s="6">
        <f>Leden!I18+Únor!I18+Březen!I18+Duben!I18+Květen!I18+Červen!I18+Červenec!I18+Srpen!I18+Září!I18+Říjen!I18+Listopad!I18+Prosinec!I18</f>
        <v>494000</v>
      </c>
      <c r="J18" s="6">
        <f>Leden!J18+Únor!J18+Březen!J18+Duben!J18+Květen!J18+Červen!J18+Červenec!J18+Srpen!J18+Září!J18+Říjen!J18+Listopad!J18+Prosinec!J18</f>
        <v>6</v>
      </c>
      <c r="K18" s="6">
        <f>Leden!K18+Únor!K18+Březen!K18+Duben!K18+Květen!K18+Červen!K18+Červenec!K18+Srpen!K18+Září!K18+Říjen!K18+Listopad!K18+Prosinec!K18</f>
        <v>30000</v>
      </c>
      <c r="L18" s="33" t="s">
        <v>17</v>
      </c>
      <c r="M18" s="34"/>
      <c r="N18" s="6">
        <f>Leden!N18+Únor!N18+Březen!N18+Duben!N18+Květen!N18+Červen!N18+Červenec!N18+Srpen!N18+Září!N18+Říjen!N18+Listopad!N18+Prosinec!N18</f>
        <v>382</v>
      </c>
      <c r="O18" s="6">
        <f>Leden!O18+Únor!O18+Březen!O18+Duben!O18+Květen!O18+Červen!O18+Červenec!O18+Srpen!O18+Září!O18+Říjen!O18+Listopad!O18+Prosinec!O18</f>
        <v>4526250</v>
      </c>
      <c r="P18" s="6">
        <f>Leden!P18+Únor!P18+Březen!P18+Duben!P18+Květen!P18+Červen!P18+Červenec!P18+Srpen!P18+Září!P18+Říjen!P18+Listopad!P18+Prosinec!P18</f>
        <v>516</v>
      </c>
      <c r="Q18" s="6">
        <f>Leden!Q18+Únor!Q18+Březen!Q18+Duben!Q18+Květen!Q18+Červen!Q18+Červenec!Q18+Srpen!Q18+Září!Q18+Říjen!Q18+Listopad!Q18+Prosinec!Q18</f>
        <v>2615115</v>
      </c>
      <c r="R18" s="6">
        <f>Leden!R18+Únor!R18+Březen!R18+Duben!R18+Květen!R18+Červen!R18+Červenec!R18+Srpen!R18+Září!R18+Říjen!R18+Listopad!R18+Prosinec!R18</f>
        <v>6</v>
      </c>
      <c r="S18" s="6">
        <f>Leden!S18+Únor!S18+Březen!S18+Duben!S18+Květen!S18+Červen!S18+Červenec!S18+Srpen!S18+Září!S18+Říjen!S18+Listopad!S18+Prosinec!S18</f>
        <v>83000</v>
      </c>
      <c r="T18" s="6">
        <f>Leden!T18+Únor!T18+Březen!T18+Duben!T18+Květen!T18+Červen!T18+Červenec!T18+Srpen!T18+Září!T18+Říjen!T18+Listopad!T18+Prosinec!T18</f>
        <v>0</v>
      </c>
      <c r="U18" s="6">
        <f>Leden!U18+Únor!U18+Březen!U18+Duben!U18+Květen!U18+Červen!U18+Červenec!U18+Srpen!U18+Září!U18+Říjen!U18+Listopad!U18+Prosinec!U18</f>
        <v>0</v>
      </c>
      <c r="V18" s="6">
        <f>Leden!V18+Únor!V18+Březen!V18+Duben!V18+Květen!V18+Červen!V18+Červenec!V18+Srpen!V18+Září!V18+Říjen!V18+Listopad!V18+Prosinec!V18</f>
        <v>3</v>
      </c>
      <c r="W18" s="6">
        <f>Leden!W18+Únor!W18+Březen!W18+Duben!W18+Květen!W18+Červen!W18+Červenec!W18+Srpen!W18+Září!W18+Říjen!W18+Listopad!W18+Prosinec!W18</f>
        <v>75000</v>
      </c>
    </row>
    <row r="19" spans="1:23" x14ac:dyDescent="0.25">
      <c r="A19" s="3" t="s">
        <v>44</v>
      </c>
      <c r="B19" s="6">
        <f>Leden!B19+Únor!B19+Březen!B19+Duben!B19+Květen!B19+Červen!B19+Červenec!B19+Srpen!B19+Září!B19+Říjen!B19+Listopad!B19+Prosinec!B19</f>
        <v>16139</v>
      </c>
      <c r="C19" s="6">
        <f>Leden!C19+Únor!C19+Březen!C19+Duben!C19+Květen!C19+Červen!C19+Červenec!C19+Srpen!C19+Září!C19+Říjen!C19+Listopad!C19+Prosinec!C19</f>
        <v>10190272</v>
      </c>
      <c r="D19" s="6">
        <f>Leden!D19+Únor!D19+Březen!D19+Duben!D19+Květen!D19+Červen!D19+Červenec!D19+Srpen!D19+Září!D19+Říjen!D19+Listopad!D19+Prosinec!D19</f>
        <v>13300</v>
      </c>
      <c r="E19" s="6">
        <f>Leden!E19+Únor!E19+Březen!E19+Duben!E19+Květen!E19+Červen!E19+Červenec!E19+Srpen!E19+Září!E19+Říjen!E19+Listopad!E19+Prosinec!E19</f>
        <v>91937985</v>
      </c>
      <c r="F19" s="6">
        <f>Leden!F19+Únor!F19+Březen!F19+Duben!F19+Květen!F19+Červen!F19+Červenec!F19+Srpen!F19+Září!F19+Říjen!F19+Listopad!F19+Prosinec!F19</f>
        <v>8012</v>
      </c>
      <c r="G19" s="6">
        <f>Leden!G19+Únor!G19+Březen!G19+Duben!G19+Květen!G19+Červen!G19+Červenec!G19+Srpen!G19+Září!G19+Říjen!G19+Listopad!G19+Prosinec!G19</f>
        <v>29370936</v>
      </c>
      <c r="H19" s="6">
        <f>Leden!H19+Únor!H19+Březen!H19+Duben!H19+Květen!H19+Červen!H19+Červenec!H19+Srpen!H19+Září!H19+Říjen!H19+Listopad!H19+Prosinec!H19</f>
        <v>88</v>
      </c>
      <c r="I19" s="6">
        <f>Leden!I19+Únor!I19+Březen!I19+Duben!I19+Květen!I19+Červen!I19+Červenec!I19+Srpen!I19+Září!I19+Říjen!I19+Listopad!I19+Prosinec!I19</f>
        <v>1040000</v>
      </c>
      <c r="J19" s="6">
        <f>Leden!J19+Únor!J19+Březen!J19+Duben!J19+Květen!J19+Červen!J19+Červenec!J19+Srpen!J19+Září!J19+Říjen!J19+Listopad!J19+Prosinec!J19</f>
        <v>6</v>
      </c>
      <c r="K19" s="6">
        <f>Leden!K19+Únor!K19+Březen!K19+Duben!K19+Květen!K19+Červen!K19+Červenec!K19+Srpen!K19+Září!K19+Říjen!K19+Listopad!K19+Prosinec!K19</f>
        <v>30000</v>
      </c>
      <c r="L19" s="33" t="s">
        <v>44</v>
      </c>
      <c r="M19" s="34"/>
      <c r="N19" s="6">
        <f>Leden!N19+Únor!N19+Březen!N19+Duben!N19+Květen!N19+Červen!N19+Červenec!N19+Srpen!N19+Září!N19+Říjen!N19+Listopad!N19+Prosinec!N19</f>
        <v>790</v>
      </c>
      <c r="O19" s="6">
        <f>Leden!O19+Únor!O19+Březen!O19+Duben!O19+Květen!O19+Červen!O19+Červenec!O19+Srpen!O19+Září!O19+Říjen!O19+Listopad!O19+Prosinec!O19</f>
        <v>9214477</v>
      </c>
      <c r="P19" s="6">
        <f>Leden!P19+Únor!P19+Březen!P19+Duben!P19+Květen!P19+Červen!P19+Červenec!P19+Srpen!P19+Září!P19+Říjen!P19+Listopad!P19+Prosinec!P19</f>
        <v>1080</v>
      </c>
      <c r="Q19" s="6">
        <f>Leden!Q19+Únor!Q19+Březen!Q19+Duben!Q19+Květen!Q19+Červen!Q19+Červenec!Q19+Srpen!Q19+Září!Q19+Říjen!Q19+Listopad!Q19+Prosinec!Q19</f>
        <v>5696526</v>
      </c>
      <c r="R19" s="6">
        <f>Leden!R19+Únor!R19+Březen!R19+Duben!R19+Květen!R19+Červen!R19+Červenec!R19+Srpen!R19+Září!R19+Říjen!R19+Listopad!R19+Prosinec!R19</f>
        <v>4</v>
      </c>
      <c r="S19" s="6">
        <f>Leden!S19+Únor!S19+Březen!S19+Duben!S19+Květen!S19+Červen!S19+Červenec!S19+Srpen!S19+Září!S19+Říjen!S19+Listopad!S19+Prosinec!S19</f>
        <v>55000</v>
      </c>
      <c r="T19" s="6">
        <f>Leden!T19+Únor!T19+Březen!T19+Duben!T19+Květen!T19+Červen!T19+Červenec!T19+Srpen!T19+Září!T19+Říjen!T19+Listopad!T19+Prosinec!T19</f>
        <v>1</v>
      </c>
      <c r="U19" s="6">
        <f>Leden!U19+Únor!U19+Březen!U19+Duben!U19+Květen!U19+Červen!U19+Červenec!U19+Srpen!U19+Září!U19+Říjen!U19+Listopad!U19+Prosinec!U19</f>
        <v>98000</v>
      </c>
      <c r="V19" s="6">
        <f>Leden!V19+Únor!V19+Březen!V19+Duben!V19+Květen!V19+Červen!V19+Červenec!V19+Srpen!V19+Září!V19+Říjen!V19+Listopad!V19+Prosinec!V19</f>
        <v>3</v>
      </c>
      <c r="W19" s="6">
        <f>Leden!W19+Únor!W19+Březen!W19+Duben!W19+Květen!W19+Červen!W19+Červenec!W19+Srpen!W19+Září!W19+Říjen!W19+Listopad!W19+Prosinec!W19</f>
        <v>75000</v>
      </c>
    </row>
    <row r="20" spans="1:23" x14ac:dyDescent="0.25">
      <c r="A20" s="3" t="s">
        <v>18</v>
      </c>
      <c r="B20" s="6">
        <f>Leden!B20+Únor!B20+Březen!B20+Duben!B20+Květen!B20+Červen!B20+Červenec!B20+Srpen!B20+Září!B20+Říjen!B20+Listopad!B20+Prosinec!B20</f>
        <v>8432</v>
      </c>
      <c r="C20" s="6">
        <f>Leden!C20+Únor!C20+Březen!C20+Duben!C20+Květen!C20+Červen!C20+Červenec!C20+Srpen!C20+Září!C20+Říjen!C20+Listopad!C20+Prosinec!C20</f>
        <v>5245220</v>
      </c>
      <c r="D20" s="6">
        <f>Leden!D20+Únor!D20+Březen!D20+Duben!D20+Květen!D20+Červen!D20+Červenec!D20+Srpen!D20+Září!D20+Říjen!D20+Listopad!D20+Prosinec!D20</f>
        <v>6369</v>
      </c>
      <c r="E20" s="6">
        <f>Leden!E20+Únor!E20+Březen!E20+Duben!E20+Květen!E20+Červen!E20+Červenec!E20+Srpen!E20+Září!E20+Říjen!E20+Listopad!E20+Prosinec!E20</f>
        <v>42673714</v>
      </c>
      <c r="F20" s="6">
        <f>Leden!F20+Únor!F20+Březen!F20+Duben!F20+Květen!F20+Červen!F20+Červenec!F20+Srpen!F20+Září!F20+Říjen!F20+Listopad!F20+Prosinec!F20</f>
        <v>4189</v>
      </c>
      <c r="G20" s="6">
        <f>Leden!G20+Únor!G20+Březen!G20+Duben!G20+Květen!G20+Červen!G20+Červenec!G20+Srpen!G20+Září!G20+Říjen!G20+Listopad!G20+Prosinec!G20</f>
        <v>14679597</v>
      </c>
      <c r="H20" s="6">
        <f>Leden!H20+Únor!H20+Březen!H20+Duben!H20+Květen!H20+Červen!H20+Červenec!H20+Srpen!H20+Září!H20+Říjen!H20+Listopad!H20+Prosinec!H20</f>
        <v>50</v>
      </c>
      <c r="I20" s="6">
        <f>Leden!I20+Únor!I20+Březen!I20+Duben!I20+Květen!I20+Červen!I20+Červenec!I20+Srpen!I20+Září!I20+Říjen!I20+Listopad!I20+Prosinec!I20</f>
        <v>569000</v>
      </c>
      <c r="J20" s="6">
        <f>Leden!J20+Únor!J20+Březen!J20+Duben!J20+Květen!J20+Červen!J20+Červenec!J20+Srpen!J20+Září!J20+Říjen!J20+Listopad!J20+Prosinec!J20</f>
        <v>5</v>
      </c>
      <c r="K20" s="6">
        <f>Leden!K20+Únor!K20+Březen!K20+Duben!K20+Květen!K20+Červen!K20+Červenec!K20+Srpen!K20+Září!K20+Říjen!K20+Listopad!K20+Prosinec!K20</f>
        <v>25000</v>
      </c>
      <c r="L20" s="33" t="s">
        <v>18</v>
      </c>
      <c r="M20" s="34"/>
      <c r="N20" s="6">
        <f>Leden!N20+Únor!N20+Březen!N20+Duben!N20+Květen!N20+Červen!N20+Červenec!N20+Srpen!N20+Září!N20+Říjen!N20+Listopad!N20+Prosinec!N20</f>
        <v>423</v>
      </c>
      <c r="O20" s="6">
        <f>Leden!O20+Únor!O20+Březen!O20+Duben!O20+Květen!O20+Červen!O20+Červenec!O20+Srpen!O20+Září!O20+Říjen!O20+Listopad!O20+Prosinec!O20</f>
        <v>3811950</v>
      </c>
      <c r="P20" s="6">
        <f>Leden!P20+Únor!P20+Březen!P20+Duben!P20+Květen!P20+Červen!P20+Červenec!P20+Srpen!P20+Září!P20+Říjen!P20+Listopad!P20+Prosinec!P20</f>
        <v>464</v>
      </c>
      <c r="Q20" s="6">
        <f>Leden!Q20+Únor!Q20+Březen!Q20+Duben!Q20+Květen!Q20+Červen!Q20+Červenec!Q20+Srpen!Q20+Září!Q20+Říjen!Q20+Listopad!Q20+Prosinec!Q20</f>
        <v>2437785</v>
      </c>
      <c r="R20" s="6">
        <f>Leden!R20+Únor!R20+Březen!R20+Duben!R20+Květen!R20+Červen!R20+Červenec!R20+Srpen!R20+Září!R20+Říjen!R20+Listopad!R20+Prosinec!R20</f>
        <v>6</v>
      </c>
      <c r="S20" s="6">
        <f>Leden!S20+Únor!S20+Březen!S20+Duben!S20+Květen!S20+Červen!S20+Červenec!S20+Srpen!S20+Září!S20+Říjen!S20+Listopad!S20+Prosinec!S20</f>
        <v>70000</v>
      </c>
      <c r="T20" s="6">
        <f>Leden!T20+Únor!T20+Březen!T20+Duben!T20+Květen!T20+Červen!T20+Červenec!T20+Srpen!T20+Září!T20+Říjen!T20+Listopad!T20+Prosinec!T20</f>
        <v>0</v>
      </c>
      <c r="U20" s="6">
        <f>Leden!U20+Únor!U20+Březen!U20+Duben!U20+Květen!U20+Červen!U20+Červenec!U20+Srpen!U20+Září!U20+Říjen!U20+Listopad!U20+Prosinec!U20</f>
        <v>0</v>
      </c>
      <c r="V20" s="6">
        <f>Leden!V20+Únor!V20+Březen!V20+Duben!V20+Květen!V20+Červen!V20+Červenec!V20+Srpen!V20+Září!V20+Říjen!V20+Listopad!V20+Prosinec!V20</f>
        <v>4</v>
      </c>
      <c r="W20" s="6">
        <f>Leden!W20+Únor!W20+Březen!W20+Duben!W20+Květen!W20+Červen!W20+Červenec!W20+Srpen!W20+Září!W20+Říjen!W20+Listopad!W20+Prosinec!W20</f>
        <v>100000</v>
      </c>
    </row>
    <row r="21" spans="1:23" x14ac:dyDescent="0.25">
      <c r="A21" s="3" t="s">
        <v>19</v>
      </c>
      <c r="B21" s="6">
        <f>Leden!B21+Únor!B21+Březen!B21+Duben!B21+Květen!B21+Červen!B21+Červenec!B21+Srpen!B21+Září!B21+Říjen!B21+Listopad!B21+Prosinec!B21</f>
        <v>5688</v>
      </c>
      <c r="C21" s="6">
        <f>Leden!C21+Únor!C21+Březen!C21+Duben!C21+Květen!C21+Červen!C21+Červenec!C21+Srpen!C21+Září!C21+Říjen!C21+Listopad!C21+Prosinec!C21</f>
        <v>3554660</v>
      </c>
      <c r="D21" s="6">
        <f>Leden!D21+Únor!D21+Březen!D21+Duben!D21+Květen!D21+Červen!D21+Červenec!D21+Srpen!D21+Září!D21+Říjen!D21+Listopad!D21+Prosinec!D21</f>
        <v>3228</v>
      </c>
      <c r="E21" s="6">
        <f>Leden!E21+Únor!E21+Březen!E21+Duben!E21+Květen!E21+Červen!E21+Červenec!E21+Srpen!E21+Září!E21+Říjen!E21+Listopad!E21+Prosinec!E21</f>
        <v>20418876</v>
      </c>
      <c r="F21" s="6">
        <f>Leden!F21+Únor!F21+Březen!F21+Duben!F21+Květen!F21+Červen!F21+Červenec!F21+Srpen!F21+Září!F21+Říjen!F21+Listopad!F21+Prosinec!F21</f>
        <v>2608</v>
      </c>
      <c r="G21" s="6">
        <f>Leden!G21+Únor!G21+Březen!G21+Duben!G21+Květen!G21+Červen!G21+Červenec!G21+Srpen!G21+Září!G21+Říjen!G21+Listopad!G21+Prosinec!G21</f>
        <v>8864964</v>
      </c>
      <c r="H21" s="6">
        <f>Leden!H21+Únor!H21+Březen!H21+Duben!H21+Květen!H21+Červen!H21+Červenec!H21+Srpen!H21+Září!H21+Říjen!H21+Listopad!H21+Prosinec!H21</f>
        <v>19</v>
      </c>
      <c r="I21" s="6">
        <f>Leden!I21+Únor!I21+Březen!I21+Duben!I21+Květen!I21+Červen!I21+Červenec!I21+Srpen!I21+Září!I21+Říjen!I21+Listopad!I21+Prosinec!I21</f>
        <v>220000</v>
      </c>
      <c r="J21" s="6">
        <f>Leden!J21+Únor!J21+Březen!J21+Duben!J21+Květen!J21+Červen!J21+Červenec!J21+Srpen!J21+Září!J21+Říjen!J21+Listopad!J21+Prosinec!J21</f>
        <v>1</v>
      </c>
      <c r="K21" s="6">
        <f>Leden!K21+Únor!K21+Březen!K21+Duben!K21+Květen!K21+Červen!K21+Červenec!K21+Srpen!K21+Září!K21+Říjen!K21+Listopad!K21+Prosinec!K21</f>
        <v>5000</v>
      </c>
      <c r="L21" s="33" t="s">
        <v>19</v>
      </c>
      <c r="M21" s="34"/>
      <c r="N21" s="6">
        <f>Leden!N21+Únor!N21+Březen!N21+Duben!N21+Květen!N21+Červen!N21+Červenec!N21+Srpen!N21+Září!N21+Říjen!N21+Listopad!N21+Prosinec!N21</f>
        <v>232</v>
      </c>
      <c r="O21" s="6">
        <f>Leden!O21+Únor!O21+Březen!O21+Duben!O21+Květen!O21+Červen!O21+Červenec!O21+Srpen!O21+Září!O21+Říjen!O21+Listopad!O21+Prosinec!O21</f>
        <v>2344928</v>
      </c>
      <c r="P21" s="6">
        <f>Leden!P21+Únor!P21+Březen!P21+Duben!P21+Květen!P21+Červen!P21+Červenec!P21+Srpen!P21+Září!P21+Říjen!P21+Listopad!P21+Prosinec!P21</f>
        <v>317</v>
      </c>
      <c r="Q21" s="6">
        <f>Leden!Q21+Únor!Q21+Březen!Q21+Duben!Q21+Květen!Q21+Červen!Q21+Červenec!Q21+Srpen!Q21+Září!Q21+Říjen!Q21+Listopad!Q21+Prosinec!Q21</f>
        <v>1895450</v>
      </c>
      <c r="R21" s="6">
        <f>Leden!R21+Únor!R21+Březen!R21+Duben!R21+Květen!R21+Červen!R21+Červenec!R21+Srpen!R21+Září!R21+Říjen!R21+Listopad!R21+Prosinec!R21</f>
        <v>1</v>
      </c>
      <c r="S21" s="6">
        <f>Leden!S21+Únor!S21+Březen!S21+Duben!S21+Květen!S21+Červen!S21+Červenec!S21+Srpen!S21+Září!S21+Říjen!S21+Listopad!S21+Prosinec!S21</f>
        <v>9000</v>
      </c>
      <c r="T21" s="6">
        <f>Leden!T21+Únor!T21+Březen!T21+Duben!T21+Květen!T21+Červen!T21+Červenec!T21+Srpen!T21+Září!T21+Říjen!T21+Listopad!T21+Prosinec!T21</f>
        <v>0</v>
      </c>
      <c r="U21" s="6">
        <f>Leden!U21+Únor!U21+Březen!U21+Duben!U21+Květen!U21+Červen!U21+Červenec!U21+Srpen!U21+Září!U21+Říjen!U21+Listopad!U21+Prosinec!U21</f>
        <v>0</v>
      </c>
      <c r="V21" s="6">
        <f>Leden!V21+Únor!V21+Březen!V21+Duben!V21+Květen!V21+Červen!V21+Červenec!V21+Srpen!V21+Září!V21+Říjen!V21+Listopad!V21+Prosinec!V21</f>
        <v>1</v>
      </c>
      <c r="W21" s="6">
        <f>Leden!W21+Únor!W21+Březen!W21+Duben!W21+Květen!W21+Červen!W21+Červenec!W21+Srpen!W21+Září!W21+Říjen!W21+Listopad!W21+Prosinec!W21</f>
        <v>25000</v>
      </c>
    </row>
    <row r="22" spans="1:23" x14ac:dyDescent="0.25">
      <c r="A22" s="3" t="s">
        <v>29</v>
      </c>
      <c r="B22" s="6">
        <f>Leden!B22+Únor!B22+Březen!B22+Duben!B22+Květen!B22+Červen!B22+Červenec!B22+Srpen!B22+Září!B22+Říjen!B22+Listopad!B22+Prosinec!B22</f>
        <v>10520</v>
      </c>
      <c r="C22" s="6">
        <f>Leden!C22+Únor!C22+Březen!C22+Duben!C22+Květen!C22+Červen!C22+Červenec!C22+Srpen!C22+Září!C22+Říjen!C22+Listopad!C22+Prosinec!C22</f>
        <v>6531948.4699999997</v>
      </c>
      <c r="D22" s="6">
        <f>Leden!D22+Únor!D22+Březen!D22+Duben!D22+Květen!D22+Červen!D22+Červenec!D22+Srpen!D22+Září!D22+Říjen!D22+Listopad!D22+Prosinec!D22</f>
        <v>9200</v>
      </c>
      <c r="E22" s="6">
        <f>Leden!E22+Únor!E22+Březen!E22+Duben!E22+Květen!E22+Červen!E22+Červenec!E22+Srpen!E22+Září!E22+Říjen!E22+Listopad!E22+Prosinec!E22</f>
        <v>62813310</v>
      </c>
      <c r="F22" s="6">
        <f>Leden!F22+Únor!F22+Březen!F22+Duben!F22+Květen!F22+Červen!F22+Červenec!F22+Srpen!F22+Září!F22+Říjen!F22+Listopad!F22+Prosinec!F22</f>
        <v>5147</v>
      </c>
      <c r="G22" s="6">
        <f>Leden!G22+Únor!G22+Březen!G22+Duben!G22+Květen!G22+Červen!G22+Červenec!G22+Srpen!G22+Září!G22+Říjen!G22+Listopad!G22+Prosinec!G22</f>
        <v>18101444</v>
      </c>
      <c r="H22" s="6">
        <f>Leden!H22+Únor!H22+Březen!H22+Duben!H22+Květen!H22+Červen!H22+Červenec!H22+Srpen!H22+Září!H22+Říjen!H22+Listopad!H22+Prosinec!H22</f>
        <v>51</v>
      </c>
      <c r="I22" s="6">
        <f>Leden!I22+Únor!I22+Březen!I22+Duben!I22+Květen!I22+Červen!I22+Červenec!I22+Srpen!I22+Září!I22+Říjen!I22+Listopad!I22+Prosinec!I22</f>
        <v>582000</v>
      </c>
      <c r="J22" s="6">
        <f>Leden!J22+Únor!J22+Březen!J22+Duben!J22+Květen!J22+Červen!J22+Červenec!J22+Srpen!J22+Září!J22+Říjen!J22+Listopad!J22+Prosinec!J22</f>
        <v>8</v>
      </c>
      <c r="K22" s="6">
        <f>Leden!K22+Únor!K22+Březen!K22+Duben!K22+Květen!K22+Červen!K22+Červenec!K22+Srpen!K22+Září!K22+Říjen!K22+Listopad!K22+Prosinec!K22</f>
        <v>40000</v>
      </c>
      <c r="L22" s="33" t="s">
        <v>29</v>
      </c>
      <c r="M22" s="34"/>
      <c r="N22" s="6">
        <f>Leden!N22+Únor!N22+Březen!N22+Duben!N22+Květen!N22+Červen!N22+Červenec!N22+Srpen!N22+Září!N22+Říjen!N22+Listopad!N22+Prosinec!N22</f>
        <v>521</v>
      </c>
      <c r="O22" s="6">
        <f>Leden!O22+Únor!O22+Březen!O22+Duben!O22+Květen!O22+Červen!O22+Červenec!O22+Srpen!O22+Září!O22+Říjen!O22+Listopad!O22+Prosinec!O22</f>
        <v>5349951</v>
      </c>
      <c r="P22" s="6">
        <f>Leden!P22+Únor!P22+Březen!P22+Duben!P22+Květen!P22+Červen!P22+Červenec!P22+Srpen!P22+Září!P22+Říjen!P22+Listopad!P22+Prosinec!P22</f>
        <v>633</v>
      </c>
      <c r="Q22" s="6">
        <f>Leden!Q22+Únor!Q22+Březen!Q22+Duben!Q22+Květen!Q22+Červen!Q22+Červenec!Q22+Srpen!Q22+Září!Q22+Říjen!Q22+Listopad!Q22+Prosinec!Q22</f>
        <v>3430826</v>
      </c>
      <c r="R22" s="6">
        <f>Leden!R22+Únor!R22+Březen!R22+Duben!R22+Květen!R22+Červen!R22+Červenec!R22+Srpen!R22+Září!R22+Říjen!R22+Listopad!R22+Prosinec!R22</f>
        <v>7</v>
      </c>
      <c r="S22" s="6">
        <f>Leden!S22+Únor!S22+Březen!S22+Duben!S22+Květen!S22+Červen!S22+Červenec!S22+Srpen!S22+Září!S22+Říjen!S22+Listopad!S22+Prosinec!S22</f>
        <v>76000</v>
      </c>
      <c r="T22" s="6">
        <f>Leden!T22+Únor!T22+Březen!T22+Duben!T22+Květen!T22+Červen!T22+Červenec!T22+Srpen!T22+Září!T22+Říjen!T22+Listopad!T22+Prosinec!T22</f>
        <v>2</v>
      </c>
      <c r="U22" s="6">
        <f>Leden!U22+Únor!U22+Březen!U22+Duben!U22+Květen!U22+Červen!U22+Červenec!U22+Srpen!U22+Září!U22+Říjen!U22+Listopad!U22+Prosinec!U22</f>
        <v>180615</v>
      </c>
      <c r="V22" s="6">
        <f>Leden!V22+Únor!V22+Březen!V22+Duben!V22+Květen!V22+Červen!V22+Červenec!V22+Srpen!V22+Září!V22+Říjen!V22+Listopad!V22+Prosinec!V22</f>
        <v>1</v>
      </c>
      <c r="W22" s="6">
        <f>Leden!W22+Únor!W22+Březen!W22+Duben!W22+Květen!W22+Červen!W22+Červenec!W22+Srpen!W22+Září!W22+Říjen!W22+Listopad!W22+Prosinec!W22</f>
        <v>25000</v>
      </c>
    </row>
    <row r="23" spans="1:23" x14ac:dyDescent="0.25">
      <c r="A23" s="3" t="s">
        <v>20</v>
      </c>
      <c r="B23" s="6">
        <f>Leden!B23+Únor!B23+Březen!B23+Duben!B23+Květen!B23+Červen!B23+Červenec!B23+Srpen!B23+Září!B23+Říjen!B23+Listopad!B23+Prosinec!B23</f>
        <v>9497</v>
      </c>
      <c r="C23" s="6">
        <f>Leden!C23+Únor!C23+Březen!C23+Duben!C23+Květen!C23+Červen!C23+Červenec!C23+Srpen!C23+Září!C23+Říjen!C23+Listopad!C23+Prosinec!C23</f>
        <v>5938970</v>
      </c>
      <c r="D23" s="6">
        <f>Leden!D23+Únor!D23+Březen!D23+Duben!D23+Květen!D23+Červen!D23+Červenec!D23+Srpen!D23+Září!D23+Říjen!D23+Listopad!D23+Prosinec!D23</f>
        <v>5361</v>
      </c>
      <c r="E23" s="6">
        <f>Leden!E23+Únor!E23+Březen!E23+Duben!E23+Květen!E23+Červen!E23+Červenec!E23+Srpen!E23+Září!E23+Říjen!E23+Listopad!E23+Prosinec!E23</f>
        <v>34674166</v>
      </c>
      <c r="F23" s="6">
        <f>Leden!F23+Únor!F23+Březen!F23+Duben!F23+Květen!F23+Červen!F23+Červenec!F23+Srpen!F23+Září!F23+Říjen!F23+Listopad!F23+Prosinec!F23</f>
        <v>4648</v>
      </c>
      <c r="G23" s="6">
        <f>Leden!G23+Únor!G23+Březen!G23+Duben!G23+Květen!G23+Červen!G23+Červenec!G23+Srpen!G23+Září!G23+Říjen!G23+Listopad!G23+Prosinec!G23</f>
        <v>16556716</v>
      </c>
      <c r="H23" s="6">
        <f>Leden!H23+Únor!H23+Březen!H23+Duben!H23+Květen!H23+Červen!H23+Červenec!H23+Srpen!H23+Září!H23+Říjen!H23+Listopad!H23+Prosinec!H23</f>
        <v>41</v>
      </c>
      <c r="I23" s="6">
        <f>Leden!I23+Únor!I23+Březen!I23+Duben!I23+Květen!I23+Červen!I23+Červenec!I23+Srpen!I23+Září!I23+Říjen!I23+Listopad!I23+Prosinec!I23</f>
        <v>504000</v>
      </c>
      <c r="J23" s="6">
        <f>Leden!J23+Únor!J23+Březen!J23+Duben!J23+Květen!J23+Červen!J23+Červenec!J23+Srpen!J23+Září!J23+Říjen!J23+Listopad!J23+Prosinec!J23</f>
        <v>5</v>
      </c>
      <c r="K23" s="6">
        <f>Leden!K23+Únor!K23+Březen!K23+Duben!K23+Květen!K23+Červen!K23+Červenec!K23+Srpen!K23+Září!K23+Říjen!K23+Listopad!K23+Prosinec!K23</f>
        <v>25000</v>
      </c>
      <c r="L23" s="33" t="s">
        <v>20</v>
      </c>
      <c r="M23" s="34"/>
      <c r="N23" s="6">
        <f>Leden!N23+Únor!N23+Březen!N23+Duben!N23+Květen!N23+Červen!N23+Červenec!N23+Srpen!N23+Září!N23+Říjen!N23+Listopad!N23+Prosinec!N23</f>
        <v>474</v>
      </c>
      <c r="O23" s="6">
        <f>Leden!O23+Únor!O23+Březen!O23+Duben!O23+Květen!O23+Červen!O23+Červenec!O23+Srpen!O23+Září!O23+Říjen!O23+Listopad!O23+Prosinec!O23</f>
        <v>3403381</v>
      </c>
      <c r="P23" s="6">
        <f>Leden!P23+Únor!P23+Březen!P23+Duben!P23+Květen!P23+Červen!P23+Červenec!P23+Srpen!P23+Září!P23+Říjen!P23+Listopad!P23+Prosinec!P23</f>
        <v>462</v>
      </c>
      <c r="Q23" s="6">
        <f>Leden!Q23+Únor!Q23+Březen!Q23+Duben!Q23+Květen!Q23+Červen!Q23+Červenec!Q23+Srpen!Q23+Září!Q23+Říjen!Q23+Listopad!Q23+Prosinec!Q23</f>
        <v>2361233</v>
      </c>
      <c r="R23" s="6">
        <f>Leden!R23+Únor!R23+Březen!R23+Duben!R23+Květen!R23+Červen!R23+Červenec!R23+Srpen!R23+Září!R23+Říjen!R23+Listopad!R23+Prosinec!R23</f>
        <v>3</v>
      </c>
      <c r="S23" s="6">
        <f>Leden!S23+Únor!S23+Březen!S23+Duben!S23+Květen!S23+Červen!S23+Červenec!S23+Srpen!S23+Září!S23+Říjen!S23+Listopad!S23+Prosinec!S23</f>
        <v>35000</v>
      </c>
      <c r="T23" s="6">
        <f>Leden!T23+Únor!T23+Březen!T23+Duben!T23+Květen!T23+Červen!T23+Červenec!T23+Srpen!T23+Září!T23+Říjen!T23+Listopad!T23+Prosinec!T23</f>
        <v>0</v>
      </c>
      <c r="U23" s="6">
        <f>Leden!U23+Únor!U23+Březen!U23+Duben!U23+Květen!U23+Červen!U23+Červenec!U23+Srpen!U23+Září!U23+Říjen!U23+Listopad!U23+Prosinec!U23</f>
        <v>0</v>
      </c>
      <c r="V23" s="6">
        <f>Leden!V23+Únor!V23+Březen!V23+Duben!V23+Květen!V23+Červen!V23+Červenec!V23+Srpen!V23+Září!V23+Říjen!V23+Listopad!V23+Prosinec!V23</f>
        <v>3</v>
      </c>
      <c r="W23" s="6">
        <f>Leden!W23+Únor!W23+Březen!W23+Duben!W23+Květen!W23+Červen!W23+Červenec!W23+Srpen!W23+Září!W23+Říjen!W23+Listopad!W23+Prosinec!W23</f>
        <v>75000</v>
      </c>
    </row>
    <row r="24" spans="1:23" x14ac:dyDescent="0.25">
      <c r="A24" s="3" t="s">
        <v>21</v>
      </c>
      <c r="B24" s="6">
        <f>Leden!B24+Únor!B24+Březen!B24+Duben!B24+Květen!B24+Červen!B24+Červenec!B24+Srpen!B24+Září!B24+Říjen!B24+Listopad!B24+Prosinec!B24</f>
        <v>0</v>
      </c>
      <c r="C24" s="6">
        <f>Leden!C24+Únor!C24+Březen!C24+Duben!C24+Květen!C24+Červen!C24+Červenec!C24+Srpen!C24+Září!C24+Říjen!C24+Listopad!C24+Prosinec!C24</f>
        <v>0</v>
      </c>
      <c r="D24" s="6">
        <f>Leden!D24+Únor!D24+Březen!D24+Duben!D24+Květen!D24+Červen!D24+Červenec!D24+Srpen!D24+Září!D24+Říjen!D24+Listopad!D24+Prosinec!D24</f>
        <v>0</v>
      </c>
      <c r="E24" s="6">
        <f>Leden!E24+Únor!E24+Březen!E24+Duben!E24+Květen!E24+Červen!E24+Červenec!E24+Srpen!E24+Září!E24+Říjen!E24+Listopad!E24+Prosinec!E24</f>
        <v>0</v>
      </c>
      <c r="F24" s="6">
        <f>Leden!F24+Únor!F24+Březen!F24+Duben!F24+Květen!F24+Červen!F24+Červenec!F24+Srpen!F24+Září!F24+Říjen!F24+Listopad!F24+Prosinec!F24</f>
        <v>0</v>
      </c>
      <c r="G24" s="6">
        <f>Leden!G24+Únor!G24+Březen!G24+Duben!G24+Květen!G24+Červen!G24+Červenec!G24+Srpen!G24+Září!G24+Říjen!G24+Listopad!G24+Prosinec!G24</f>
        <v>0</v>
      </c>
      <c r="H24" s="6">
        <f>Leden!H24+Únor!H24+Březen!H24+Duben!H24+Květen!H24+Červen!H24+Červenec!H24+Srpen!H24+Září!H24+Říjen!H24+Listopad!H24+Prosinec!H24</f>
        <v>0</v>
      </c>
      <c r="I24" s="6">
        <f>Leden!I24+Únor!I24+Březen!I24+Duben!I24+Květen!I24+Červen!I24+Červenec!I24+Srpen!I24+Září!I24+Říjen!I24+Listopad!I24+Prosinec!I24</f>
        <v>0</v>
      </c>
      <c r="J24" s="6">
        <f>Leden!J24+Únor!J24+Březen!J24+Duben!J24+Květen!J24+Červen!J24+Červenec!J24+Srpen!J24+Září!J24+Říjen!J24+Listopad!J24+Prosinec!J24</f>
        <v>0</v>
      </c>
      <c r="K24" s="6">
        <f>Leden!K24+Únor!K24+Březen!K24+Duben!K24+Květen!K24+Červen!K24+Červenec!K24+Srpen!K24+Září!K24+Říjen!K24+Listopad!K24+Prosinec!K24</f>
        <v>0</v>
      </c>
      <c r="L24" s="33" t="s">
        <v>21</v>
      </c>
      <c r="M24" s="34"/>
      <c r="N24" s="6">
        <f>Leden!N24+Únor!N24+Březen!N24+Duben!N24+Květen!N24+Červen!N24+Červenec!N24+Srpen!N24+Září!N24+Říjen!N24+Listopad!N24+Prosinec!N24</f>
        <v>0</v>
      </c>
      <c r="O24" s="6">
        <f>Leden!O24+Únor!O24+Březen!O24+Duben!O24+Květen!O24+Červen!O24+Červenec!O24+Srpen!O24+Září!O24+Říjen!O24+Listopad!O24+Prosinec!O24</f>
        <v>0</v>
      </c>
      <c r="P24" s="6">
        <f>Leden!P24+Únor!P24+Březen!P24+Duben!P24+Květen!P24+Červen!P24+Červenec!P24+Srpen!P24+Září!P24+Říjen!P24+Listopad!P24+Prosinec!P24</f>
        <v>0</v>
      </c>
      <c r="Q24" s="6">
        <f>Leden!Q24+Únor!Q24+Březen!Q24+Duben!Q24+Květen!Q24+Červen!Q24+Červenec!Q24+Srpen!Q24+Září!Q24+Říjen!Q24+Listopad!Q24+Prosinec!Q24</f>
        <v>0</v>
      </c>
      <c r="R24" s="6">
        <f>Leden!R24+Únor!R24+Březen!R24+Duben!R24+Květen!R24+Červen!R24+Červenec!R24+Srpen!R24+Září!R24+Říjen!R24+Listopad!R24+Prosinec!R24</f>
        <v>0</v>
      </c>
      <c r="S24" s="6">
        <f>Leden!S24+Únor!S24+Březen!S24+Duben!S24+Květen!S24+Červen!S24+Červenec!S24+Srpen!S24+Září!S24+Říjen!S24+Listopad!S24+Prosinec!S24</f>
        <v>0</v>
      </c>
      <c r="T24" s="6">
        <f>Leden!T24+Únor!T24+Březen!T24+Duben!T24+Květen!T24+Červen!T24+Červenec!T24+Srpen!T24+Září!T24+Říjen!T24+Listopad!T24+Prosinec!T24</f>
        <v>0</v>
      </c>
      <c r="U24" s="6">
        <f>Leden!U24+Únor!U24+Březen!U24+Duben!U24+Květen!U24+Červen!U24+Červenec!U24+Srpen!U24+Září!U24+Říjen!U24+Listopad!U24+Prosinec!U24</f>
        <v>0</v>
      </c>
      <c r="V24" s="6">
        <f>Leden!V24+Únor!V24+Březen!V24+Duben!V24+Květen!V24+Červen!V24+Červenec!V24+Srpen!V24+Září!V24+Říjen!V24+Listopad!V24+Prosinec!V24</f>
        <v>0</v>
      </c>
      <c r="W24" s="6">
        <f>Leden!W24+Únor!W24+Březen!W24+Duben!W24+Květen!W24+Červen!W24+Červenec!W24+Srpen!W24+Září!W24+Říjen!W24+Listopad!W24+Prosinec!W24</f>
        <v>0</v>
      </c>
    </row>
    <row r="25" spans="1:23" s="8" customFormat="1" x14ac:dyDescent="0.25">
      <c r="A25" s="1" t="s">
        <v>22</v>
      </c>
      <c r="B25" s="9">
        <f>SUM(B3:B24)</f>
        <v>489822</v>
      </c>
      <c r="C25" s="9">
        <f t="shared" ref="C25:K25" si="0">SUM(C3:C24)</f>
        <v>305720823.83000004</v>
      </c>
      <c r="D25" s="9">
        <f t="shared" si="0"/>
        <v>256424</v>
      </c>
      <c r="E25" s="10">
        <f t="shared" si="0"/>
        <v>1658419978.6100001</v>
      </c>
      <c r="F25" s="9">
        <f t="shared" si="0"/>
        <v>319663</v>
      </c>
      <c r="G25" s="10">
        <f t="shared" si="0"/>
        <v>1258666958.9200001</v>
      </c>
      <c r="H25" s="9">
        <f t="shared" si="0"/>
        <v>2152</v>
      </c>
      <c r="I25" s="9">
        <f t="shared" si="0"/>
        <v>24940200</v>
      </c>
      <c r="J25" s="9">
        <f t="shared" si="0"/>
        <v>218</v>
      </c>
      <c r="K25" s="9">
        <f t="shared" si="0"/>
        <v>1090000</v>
      </c>
      <c r="L25" s="38" t="s">
        <v>22</v>
      </c>
      <c r="M25" s="39"/>
      <c r="N25" s="9">
        <f>SUM(N3:N24)</f>
        <v>20461</v>
      </c>
      <c r="O25" s="9">
        <f t="shared" ref="O25:W25" si="1">SUM(O3:O24)</f>
        <v>181535616</v>
      </c>
      <c r="P25" s="9">
        <f t="shared" si="1"/>
        <v>20773</v>
      </c>
      <c r="Q25" s="9">
        <f t="shared" si="1"/>
        <v>112601626.66</v>
      </c>
      <c r="R25" s="9">
        <f t="shared" si="1"/>
        <v>188</v>
      </c>
      <c r="S25" s="9">
        <f t="shared" si="1"/>
        <v>2136000</v>
      </c>
      <c r="T25" s="9">
        <f t="shared" si="1"/>
        <v>23</v>
      </c>
      <c r="U25" s="9">
        <f t="shared" si="1"/>
        <v>831532</v>
      </c>
      <c r="V25" s="9">
        <f t="shared" si="1"/>
        <v>94</v>
      </c>
      <c r="W25" s="9">
        <f t="shared" si="1"/>
        <v>2350000</v>
      </c>
    </row>
    <row r="27" spans="1:23" x14ac:dyDescent="0.25">
      <c r="A27" s="14">
        <f>B25+D25+F25+H25+J25+N25+P25+R25+T25+V25+B59+D59+F59+H59+J59+L59+N59+P59+T59+V59+X59+Z59+AB59+AD59</f>
        <v>2039396</v>
      </c>
      <c r="V27"/>
      <c r="W27"/>
    </row>
    <row r="28" spans="1:23" x14ac:dyDescent="0.25">
      <c r="A28" s="14">
        <f>C25+E25+G25+I25+K25+O25+Q25+S25+U25+W25+C59+E59+G59+I59+K59+M59+O59+Q59+U59+W59+Y59+AA59+AC59+AE59</f>
        <v>7041198860.96</v>
      </c>
    </row>
    <row r="33" spans="1:31" ht="30" customHeight="1" x14ac:dyDescent="0.25">
      <c r="A33" s="5" t="s">
        <v>34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34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27" t="s">
        <v>56</v>
      </c>
      <c r="AA33" s="27"/>
      <c r="AB33" s="27" t="s">
        <v>55</v>
      </c>
      <c r="AC33" s="27"/>
      <c r="AD33" s="27" t="s">
        <v>57</v>
      </c>
      <c r="AE33" s="35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f>Leden!B35+Únor!B35+Březen!B35+Duben!B35+Květen!B35+Červen!B35+Červenec!B35+Srpen!B35+Září!B35+Říjen!B35+Listopad!B35+Prosinec!B35</f>
        <v>38836</v>
      </c>
      <c r="C35" s="7">
        <f>Leden!C35+Únor!C35+Březen!C35+Duben!C35+Květen!C35+Červen!C35+Červenec!C35+Srpen!C35+Září!C35+Říjen!C35+Listopad!C35+Prosinec!C35</f>
        <v>158540177.17000002</v>
      </c>
      <c r="D35" s="7">
        <f>Leden!D35+Únor!D35+Březen!D35+Duben!D35+Květen!D35+Červen!D35+Červenec!D35+Srpen!D35+Září!D35+Říjen!D35+Listopad!D35+Prosinec!D35</f>
        <v>19400</v>
      </c>
      <c r="E35" s="7">
        <f>Leden!E35+Únor!E35+Březen!E35+Duben!E35+Květen!E35+Červen!E35+Červenec!E35+Srpen!E35+Září!E35+Říjen!E35+Listopad!E35+Prosinec!E35</f>
        <v>76483487</v>
      </c>
      <c r="F35" s="7">
        <f>Leden!F35+Únor!F35+Březen!F35+Duben!F35+Květen!F35+Červen!F35+Červenec!F35+Srpen!F35+Září!F35+Říjen!F35+Listopad!F35+Prosinec!F35</f>
        <v>153</v>
      </c>
      <c r="G35" s="7">
        <f>Leden!G35+Únor!G35+Březen!G35+Duben!G35+Květen!G35+Červen!G35+Červenec!G35+Srpen!G35+Září!G35+Říjen!G35+Listopad!G35+Prosinec!G35</f>
        <v>387852.07</v>
      </c>
      <c r="H35" s="7">
        <f>Leden!H35+Únor!H35+Březen!H35+Duben!H35+Květen!H35+Červen!H35+Červenec!H35+Srpen!H35+Září!H35+Říjen!H35+Listopad!H35+Prosinec!H35</f>
        <v>159</v>
      </c>
      <c r="I35" s="7">
        <f>Leden!I35+Únor!I35+Březen!I35+Duben!I35+Květen!I35+Červen!I35+Červenec!I35+Srpen!I35+Září!I35+Říjen!I35+Listopad!I35+Prosinec!I35</f>
        <v>342659</v>
      </c>
      <c r="J35" s="7">
        <f>Leden!J35+Únor!J35+Březen!J35+Duben!J35+Květen!J35+Červen!J35+Červenec!J35+Srpen!J35+Září!J35+Říjen!J35+Listopad!J35+Prosinec!J35</f>
        <v>198</v>
      </c>
      <c r="K35" s="7">
        <f>Leden!K35+Únor!K35+Březen!K35+Duben!K35+Květen!K35+Červen!K35+Červenec!K35+Srpen!K35+Září!K35+Říjen!K35+Listopad!K35+Prosinec!K35</f>
        <v>165300</v>
      </c>
      <c r="L35" s="7">
        <f>Leden!L35+Únor!L35+Březen!L35+Duben!L35+Květen!L35+Červen!L35+Červenec!L35+Srpen!L35+Září!L35+Říjen!L35+Listopad!L35+Prosinec!L35</f>
        <v>52</v>
      </c>
      <c r="M35" s="7">
        <f>Leden!M35+Únor!M35+Březen!M35+Duben!M35+Květen!M35+Červen!M35+Červenec!M35+Srpen!M35+Září!M35+Říjen!M35+Listopad!M35+Prosinec!M35</f>
        <v>96140</v>
      </c>
      <c r="N35" s="7">
        <f>Leden!N35+Únor!N35+Březen!N35+Duben!N35+Květen!N35+Červen!N35+Červenec!N35+Srpen!N35+Září!N35+Říjen!N35+Listopad!N35+Prosinec!N35</f>
        <v>47</v>
      </c>
      <c r="O35" s="7">
        <f>Leden!O35+Únor!O35+Březen!O35+Duben!O35+Květen!O35+Červen!O35+Červenec!O35+Srpen!O35+Září!O35+Říjen!O35+Listopad!O35+Prosinec!O35</f>
        <v>46212.630000000005</v>
      </c>
      <c r="P35" s="7">
        <f>Leden!P35+Únor!P35+Březen!P35+Duben!P35+Květen!P35+Červen!P35+Červenec!P35+Srpen!P35+Září!P35+Říjen!P35+Listopad!P35+Prosinec!P35</f>
        <v>1</v>
      </c>
      <c r="Q35" s="7">
        <f>Leden!Q35+Únor!Q35+Březen!Q35+Duben!Q35+Květen!Q35+Červen!Q35+Červenec!Q35+Srpen!Q35+Září!Q35+Říjen!Q35+Listopad!Q35+Prosinec!Q35</f>
        <v>30000</v>
      </c>
      <c r="R35" s="33" t="s">
        <v>38</v>
      </c>
      <c r="S35" s="34"/>
      <c r="T35" s="7">
        <f>Leden!T35+Únor!T35+Březen!T35+Duben!T35+Květen!T35+Červen!T35+Červenec!T35+Srpen!T35+Září!T35+Říjen!T35+Listopad!T35+Prosinec!T35</f>
        <v>35646</v>
      </c>
      <c r="U35" s="7">
        <f>Leden!U35+Únor!U35+Březen!U35+Duben!U35+Květen!U35+Červen!U35+Červenec!U35+Srpen!U35+Září!U35+Říjen!U35+Listopad!U35+Prosinec!U35</f>
        <v>208586507</v>
      </c>
      <c r="V35" s="7">
        <f>Leden!V35+Únor!V35+Březen!V35+Duben!V35+Květen!V35+Červen!V35+Červenec!V35+Srpen!V35+Září!V35+Říjen!V35+Listopad!V35+Prosinec!V35</f>
        <v>23373</v>
      </c>
      <c r="W35" s="7">
        <f>Leden!W35+Únor!W35+Březen!W35+Duben!W35+Květen!W35+Červen!W35+Červenec!W35+Srpen!W35+Září!W35+Říjen!W35+Listopad!W35+Prosinec!W35</f>
        <v>10504400</v>
      </c>
      <c r="X35" s="7">
        <f>Leden!X35+Únor!X35+Březen!X35+Duben!X35+Květen!X35+Červen!X35+Červenec!X35+Srpen!X35+Září!X35+Říjen!X35+Listopad!X35+Prosinec!X35</f>
        <v>85</v>
      </c>
      <c r="Y35" s="7">
        <f>Leden!Y35+Únor!Y35+Březen!Y35+Duben!Y35+Květen!Y35+Červen!Y35+Červenec!Y35+Srpen!Y35+Září!Y35+Říjen!Y35+Listopad!Y35+Prosinec!Y35</f>
        <v>11618280.070000002</v>
      </c>
      <c r="Z35" s="7">
        <f>Leden!Z35+Únor!Z35+Březen!Z35+Duben!Z35+Květen!Z35+Červen!Z35+Červenec!Z35+Srpen!Z35+Září!Z35+Říjen!Z35+Listopad!Z35+Prosinec!Z35</f>
        <v>0</v>
      </c>
      <c r="AA35" s="7">
        <f>Leden!AA35+Únor!AA35+Březen!AA35+Duben!AA35+Květen!AA35+Červen!AA35+Červenec!AA35+Srpen!AA35+Září!AA35+Říjen!AA35+Listopad!AA35+Prosinec!AA35</f>
        <v>0</v>
      </c>
      <c r="AB35" s="7">
        <f>Leden!AB35+Únor!AB35+Březen!AB35+Duben!AB35+Květen!AB35+Červen!AB35+Červenec!AB35+Srpen!AB35+Září!AB35+Říjen!AB35+Listopad!AB35+Prosinec!AB35</f>
        <v>0</v>
      </c>
      <c r="AC35" s="7">
        <f>Leden!AC35+Únor!AC35+Březen!AC35+Duben!AC35+Květen!AC35+Červen!AC35+Červenec!AC35+Srpen!AC35+Září!AC35+Říjen!AC35+Listopad!AC35+Prosinec!AC35</f>
        <v>0</v>
      </c>
      <c r="AD35" s="7">
        <f>Leden!AD35+Únor!AD35+Březen!AD35+Duben!AD35+Květen!AD35+Červen!AD35+Červenec!AD35+Srpen!AD35+Září!AD35+Říjen!AD35+Listopad!AD35+Prosinec!AD35</f>
        <v>0</v>
      </c>
      <c r="AE35" s="7">
        <f>Leden!AE35+Únor!AE35+Březen!AE35+Duben!AE35+Květen!AE35+Červen!AE35+Červenec!AE35+Srpen!AE35+Září!AE35+Říjen!AE35+Listopad!AE35+Prosinec!AE35</f>
        <v>0</v>
      </c>
    </row>
    <row r="36" spans="1:31" x14ac:dyDescent="0.25">
      <c r="A36" s="3" t="s">
        <v>39</v>
      </c>
      <c r="B36" s="7">
        <f>Leden!B36+Únor!B36+Březen!B36+Duben!B36+Květen!B36+Červen!B36+Červenec!B36+Srpen!B36+Září!B36+Říjen!B36+Listopad!B36+Prosinec!B36</f>
        <v>22993</v>
      </c>
      <c r="C36" s="7">
        <f>Leden!C36+Únor!C36+Březen!C36+Duben!C36+Květen!C36+Červen!C36+Červenec!C36+Srpen!C36+Září!C36+Říjen!C36+Listopad!C36+Prosinec!C36</f>
        <v>82828605</v>
      </c>
      <c r="D36" s="7">
        <f>Leden!D36+Únor!D36+Březen!D36+Duben!D36+Květen!D36+Červen!D36+Červenec!D36+Srpen!D36+Září!D36+Říjen!D36+Listopad!D36+Prosinec!D36</f>
        <v>8143</v>
      </c>
      <c r="E36" s="7">
        <f>Leden!E36+Únor!E36+Březen!E36+Duben!E36+Květen!E36+Červen!E36+Červenec!E36+Srpen!E36+Září!E36+Říjen!E36+Listopad!E36+Prosinec!E36</f>
        <v>19969717</v>
      </c>
      <c r="F36" s="7">
        <f>Leden!F36+Únor!F36+Březen!F36+Duben!F36+Květen!F36+Červen!F36+Červenec!F36+Srpen!F36+Září!F36+Říjen!F36+Listopad!F36+Prosinec!F36</f>
        <v>113</v>
      </c>
      <c r="G36" s="7">
        <f>Leden!G36+Únor!G36+Březen!G36+Duben!G36+Květen!G36+Červen!G36+Červenec!G36+Srpen!G36+Září!G36+Říjen!G36+Listopad!G36+Prosinec!G36</f>
        <v>420390</v>
      </c>
      <c r="H36" s="7">
        <f>Leden!H36+Únor!H36+Březen!H36+Duben!H36+Květen!H36+Červen!H36+Červenec!H36+Srpen!H36+Září!H36+Říjen!H36+Listopad!H36+Prosinec!H36</f>
        <v>42</v>
      </c>
      <c r="I36" s="7">
        <f>Leden!I36+Únor!I36+Březen!I36+Duben!I36+Květen!I36+Červen!I36+Červenec!I36+Srpen!I36+Září!I36+Říjen!I36+Listopad!I36+Prosinec!I36</f>
        <v>52224</v>
      </c>
      <c r="J36" s="7">
        <f>Leden!J36+Únor!J36+Březen!J36+Duben!J36+Květen!J36+Červen!J36+Červenec!J36+Srpen!J36+Září!J36+Říjen!J36+Listopad!J36+Prosinec!J36</f>
        <v>65</v>
      </c>
      <c r="K36" s="7">
        <f>Leden!K36+Únor!K36+Březen!K36+Duben!K36+Květen!K36+Červen!K36+Červenec!K36+Srpen!K36+Září!K36+Říjen!K36+Listopad!K36+Prosinec!K36</f>
        <v>39700</v>
      </c>
      <c r="L36" s="7">
        <f>Leden!L36+Únor!L36+Březen!L36+Duben!L36+Květen!L36+Červen!L36+Červenec!L36+Srpen!L36+Září!L36+Říjen!L36+Listopad!L36+Prosinec!L36</f>
        <v>6</v>
      </c>
      <c r="M36" s="7">
        <f>Leden!M36+Únor!M36+Březen!M36+Duben!M36+Květen!M36+Červen!M36+Červenec!M36+Srpen!M36+Září!M36+Říjen!M36+Listopad!M36+Prosinec!M36</f>
        <v>7100</v>
      </c>
      <c r="N36" s="7">
        <f>Leden!N36+Únor!N36+Březen!N36+Duben!N36+Květen!N36+Červen!N36+Červenec!N36+Srpen!N36+Září!N36+Říjen!N36+Listopad!N36+Prosinec!N36</f>
        <v>518</v>
      </c>
      <c r="O36" s="7">
        <f>Leden!O36+Únor!O36+Březen!O36+Duben!O36+Květen!O36+Červen!O36+Červenec!O36+Srpen!O36+Září!O36+Říjen!O36+Listopad!O36+Prosinec!O36</f>
        <v>432775</v>
      </c>
      <c r="P36" s="7">
        <f>Leden!P36+Únor!P36+Březen!P36+Duben!P36+Květen!P36+Červen!P36+Červenec!P36+Srpen!P36+Září!P36+Říjen!P36+Listopad!P36+Prosinec!P36</f>
        <v>1</v>
      </c>
      <c r="Q36" s="7">
        <f>Leden!Q36+Únor!Q36+Březen!Q36+Duben!Q36+Květen!Q36+Červen!Q36+Červenec!Q36+Srpen!Q36+Září!Q36+Říjen!Q36+Listopad!Q36+Prosinec!Q36</f>
        <v>25000</v>
      </c>
      <c r="R36" s="33" t="s">
        <v>39</v>
      </c>
      <c r="S36" s="34"/>
      <c r="T36" s="7">
        <f>Leden!T36+Únor!T36+Březen!T36+Duben!T36+Květen!T36+Červen!T36+Červenec!T36+Srpen!T36+Září!T36+Říjen!T36+Listopad!T36+Prosinec!T36</f>
        <v>42607</v>
      </c>
      <c r="U36" s="7">
        <f>Leden!U36+Únor!U36+Březen!U36+Duben!U36+Květen!U36+Červen!U36+Červenec!U36+Srpen!U36+Září!U36+Říjen!U36+Listopad!U36+Prosinec!U36</f>
        <v>270425920</v>
      </c>
      <c r="V36" s="7">
        <f>Leden!V36+Únor!V36+Březen!V36+Duben!V36+Květen!V36+Červen!V36+Červenec!V36+Srpen!V36+Září!V36+Říjen!V36+Listopad!V36+Prosinec!V36</f>
        <v>35219</v>
      </c>
      <c r="W36" s="7">
        <f>Leden!W36+Únor!W36+Březen!W36+Duben!W36+Květen!W36+Červen!W36+Červenec!W36+Srpen!W36+Září!W36+Říjen!W36+Listopad!W36+Prosinec!W36</f>
        <v>14872400</v>
      </c>
      <c r="X36" s="7">
        <f>Leden!X36+Únor!X36+Březen!X36+Duben!X36+Květen!X36+Červen!X36+Červenec!X36+Srpen!X36+Září!X36+Říjen!X36+Listopad!X36+Prosinec!X36</f>
        <v>52</v>
      </c>
      <c r="Y36" s="7">
        <f>Leden!Y36+Únor!Y36+Březen!Y36+Duben!Y36+Květen!Y36+Červen!Y36+Červenec!Y36+Srpen!Y36+Září!Y36+Říjen!Y36+Listopad!Y36+Prosinec!Y36</f>
        <v>7192452</v>
      </c>
      <c r="Z36" s="7">
        <f>Leden!Z36+Únor!Z36+Březen!Z36+Duben!Z36+Květen!Z36+Červen!Z36+Červenec!Z36+Srpen!Z36+Září!Z36+Říjen!Z36+Listopad!Z36+Prosinec!Z36</f>
        <v>0</v>
      </c>
      <c r="AA36" s="7">
        <f>Leden!AA36+Únor!AA36+Březen!AA36+Duben!AA36+Květen!AA36+Červen!AA36+Červenec!AA36+Srpen!AA36+Září!AA36+Říjen!AA36+Listopad!AA36+Prosinec!AA36</f>
        <v>0</v>
      </c>
      <c r="AB36" s="7">
        <f>Leden!AB36+Únor!AB36+Březen!AB36+Duben!AB36+Květen!AB36+Červen!AB36+Červenec!AB36+Srpen!AB36+Září!AB36+Říjen!AB36+Listopad!AB36+Prosinec!AB36</f>
        <v>0</v>
      </c>
      <c r="AC36" s="7">
        <f>Leden!AC36+Únor!AC36+Březen!AC36+Duben!AC36+Květen!AC36+Červen!AC36+Červenec!AC36+Srpen!AC36+Září!AC36+Říjen!AC36+Listopad!AC36+Prosinec!AC36</f>
        <v>0</v>
      </c>
      <c r="AD36" s="7">
        <f>Leden!AD36+Únor!AD36+Březen!AD36+Duben!AD36+Květen!AD36+Červen!AD36+Červenec!AD36+Srpen!AD36+Září!AD36+Říjen!AD36+Listopad!AD36+Prosinec!AD36</f>
        <v>0</v>
      </c>
      <c r="AE36" s="7">
        <f>Leden!AE36+Únor!AE36+Březen!AE36+Duben!AE36+Květen!AE36+Červen!AE36+Červenec!AE36+Srpen!AE36+Září!AE36+Říjen!AE36+Listopad!AE36+Prosinec!AE36</f>
        <v>0</v>
      </c>
    </row>
    <row r="37" spans="1:31" x14ac:dyDescent="0.25">
      <c r="A37" s="3" t="s">
        <v>40</v>
      </c>
      <c r="B37" s="7">
        <f>Leden!B37+Únor!B37+Březen!B37+Duben!B37+Květen!B37+Červen!B37+Červenec!B37+Srpen!B37+Září!B37+Říjen!B37+Listopad!B37+Prosinec!B37</f>
        <v>0</v>
      </c>
      <c r="C37" s="7">
        <f>Leden!C37+Únor!C37+Březen!C37+Duben!C37+Květen!C37+Červen!C37+Červenec!C37+Srpen!C37+Září!C37+Říjen!C37+Listopad!C37+Prosinec!C37</f>
        <v>0</v>
      </c>
      <c r="D37" s="7">
        <f>Leden!D37+Únor!D37+Březen!D37+Duben!D37+Květen!D37+Červen!D37+Červenec!D37+Srpen!D37+Září!D37+Říjen!D37+Listopad!D37+Prosinec!D37</f>
        <v>0</v>
      </c>
      <c r="E37" s="7">
        <f>Leden!E37+Únor!E37+Březen!E37+Duben!E37+Květen!E37+Červen!E37+Červenec!E37+Srpen!E37+Září!E37+Říjen!E37+Listopad!E37+Prosinec!E37</f>
        <v>0</v>
      </c>
      <c r="F37" s="7">
        <f>Leden!F37+Únor!F37+Březen!F37+Duben!F37+Květen!F37+Červen!F37+Červenec!F37+Srpen!F37+Září!F37+Říjen!F37+Listopad!F37+Prosinec!F37</f>
        <v>0</v>
      </c>
      <c r="G37" s="7">
        <f>Leden!G37+Únor!G37+Březen!G37+Duben!G37+Květen!G37+Červen!G37+Červenec!G37+Srpen!G37+Září!G37+Říjen!G37+Listopad!G37+Prosinec!G37</f>
        <v>0</v>
      </c>
      <c r="H37" s="7">
        <f>Leden!H37+Únor!H37+Březen!H37+Duben!H37+Květen!H37+Červen!H37+Červenec!H37+Srpen!H37+Září!H37+Říjen!H37+Listopad!H37+Prosinec!H37</f>
        <v>0</v>
      </c>
      <c r="I37" s="7">
        <f>Leden!I37+Únor!I37+Březen!I37+Duben!I37+Květen!I37+Červen!I37+Červenec!I37+Srpen!I37+Září!I37+Říjen!I37+Listopad!I37+Prosinec!I37</f>
        <v>0</v>
      </c>
      <c r="J37" s="7">
        <f>Leden!J37+Únor!J37+Březen!J37+Duben!J37+Květen!J37+Červen!J37+Červenec!J37+Srpen!J37+Září!J37+Říjen!J37+Listopad!J37+Prosinec!J37</f>
        <v>0</v>
      </c>
      <c r="K37" s="7">
        <f>Leden!K37+Únor!K37+Březen!K37+Duben!K37+Květen!K37+Červen!K37+Červenec!K37+Srpen!K37+Září!K37+Říjen!K37+Listopad!K37+Prosinec!K37</f>
        <v>0</v>
      </c>
      <c r="L37" s="7">
        <f>Leden!L37+Únor!L37+Březen!L37+Duben!L37+Květen!L37+Červen!L37+Červenec!L37+Srpen!L37+Září!L37+Říjen!L37+Listopad!L37+Prosinec!L37</f>
        <v>0</v>
      </c>
      <c r="M37" s="7">
        <f>Leden!M37+Únor!M37+Březen!M37+Duben!M37+Květen!M37+Červen!M37+Červenec!M37+Srpen!M37+Září!M37+Říjen!M37+Listopad!M37+Prosinec!M37</f>
        <v>0</v>
      </c>
      <c r="N37" s="7">
        <f>Leden!N37+Únor!N37+Březen!N37+Duben!N37+Květen!N37+Červen!N37+Červenec!N37+Srpen!N37+Září!N37+Říjen!N37+Listopad!N37+Prosinec!N37</f>
        <v>0</v>
      </c>
      <c r="O37" s="7">
        <f>Leden!O37+Únor!O37+Březen!O37+Duben!O37+Květen!O37+Červen!O37+Červenec!O37+Srpen!O37+Září!O37+Říjen!O37+Listopad!O37+Prosinec!O37</f>
        <v>0</v>
      </c>
      <c r="P37" s="7">
        <f>Leden!P37+Únor!P37+Březen!P37+Duben!P37+Květen!P37+Červen!P37+Červenec!P37+Srpen!P37+Září!P37+Říjen!P37+Listopad!P37+Prosinec!P37</f>
        <v>0</v>
      </c>
      <c r="Q37" s="7">
        <f>Leden!Q37+Únor!Q37+Březen!Q37+Duben!Q37+Květen!Q37+Červen!Q37+Červenec!Q37+Srpen!Q37+Září!Q37+Říjen!Q37+Listopad!Q37+Prosinec!Q37</f>
        <v>0</v>
      </c>
      <c r="R37" s="33" t="s">
        <v>40</v>
      </c>
      <c r="S37" s="34"/>
      <c r="T37" s="7">
        <f>Leden!T37+Únor!T37+Březen!T37+Duben!T37+Květen!T37+Červen!T37+Červenec!T37+Srpen!T37+Září!T37+Říjen!T37+Listopad!T37+Prosinec!T37</f>
        <v>0</v>
      </c>
      <c r="U37" s="7">
        <f>Leden!U37+Únor!U37+Březen!U37+Duben!U37+Květen!U37+Červen!U37+Červenec!U37+Srpen!U37+Září!U37+Říjen!U37+Listopad!U37+Prosinec!U37</f>
        <v>0</v>
      </c>
      <c r="V37" s="7">
        <f>Leden!V37+Únor!V37+Březen!V37+Duben!V37+Květen!V37+Červen!V37+Červenec!V37+Srpen!V37+Září!V37+Říjen!V37+Listopad!V37+Prosinec!V37</f>
        <v>0</v>
      </c>
      <c r="W37" s="7">
        <f>Leden!W37+Únor!W37+Březen!W37+Duben!W37+Květen!W37+Červen!W37+Červenec!W37+Srpen!W37+Září!W37+Říjen!W37+Listopad!W37+Prosinec!W37</f>
        <v>0</v>
      </c>
      <c r="X37" s="7">
        <f>Leden!X37+Únor!X37+Březen!X37+Duben!X37+Květen!X37+Červen!X37+Červenec!X37+Srpen!X37+Září!X37+Říjen!X37+Listopad!X37+Prosinec!X37</f>
        <v>0</v>
      </c>
      <c r="Y37" s="7">
        <f>Leden!Y37+Únor!Y37+Březen!Y37+Duben!Y37+Květen!Y37+Červen!Y37+Červenec!Y37+Srpen!Y37+Září!Y37+Říjen!Y37+Listopad!Y37+Prosinec!Y37</f>
        <v>0</v>
      </c>
      <c r="Z37" s="7">
        <f>Leden!Z37+Únor!Z37+Březen!Z37+Duben!Z37+Květen!Z37+Červen!Z37+Červenec!Z37+Srpen!Z37+Září!Z37+Říjen!Z37+Listopad!Z37+Prosinec!Z37</f>
        <v>0</v>
      </c>
      <c r="AA37" s="7">
        <f>Leden!AA37+Únor!AA37+Březen!AA37+Duben!AA37+Květen!AA37+Červen!AA37+Červenec!AA37+Srpen!AA37+Září!AA37+Říjen!AA37+Listopad!AA37+Prosinec!AA37</f>
        <v>0</v>
      </c>
      <c r="AB37" s="7">
        <f>Leden!AB37+Únor!AB37+Březen!AB37+Duben!AB37+Květen!AB37+Červen!AB37+Červenec!AB37+Srpen!AB37+Září!AB37+Říjen!AB37+Listopad!AB37+Prosinec!AB37</f>
        <v>0</v>
      </c>
      <c r="AC37" s="7">
        <f>Leden!AC37+Únor!AC37+Březen!AC37+Duben!AC37+Květen!AC37+Červen!AC37+Červenec!AC37+Srpen!AC37+Září!AC37+Říjen!AC37+Listopad!AC37+Prosinec!AC37</f>
        <v>0</v>
      </c>
      <c r="AD37" s="7">
        <f>Leden!AD37+Únor!AD37+Březen!AD37+Duben!AD37+Květen!AD37+Červen!AD37+Červenec!AD37+Srpen!AD37+Září!AD37+Říjen!AD37+Listopad!AD37+Prosinec!AD37</f>
        <v>0</v>
      </c>
      <c r="AE37" s="7">
        <f>Leden!AE37+Únor!AE37+Březen!AE37+Duben!AE37+Květen!AE37+Červen!AE37+Červenec!AE37+Srpen!AE37+Září!AE37+Říjen!AE37+Listopad!AE37+Prosinec!AE37</f>
        <v>0</v>
      </c>
    </row>
    <row r="38" spans="1:31" x14ac:dyDescent="0.25">
      <c r="A38" s="3" t="s">
        <v>5</v>
      </c>
      <c r="B38" s="7">
        <f>Leden!B38+Únor!B38+Březen!B38+Duben!B38+Květen!B38+Červen!B38+Červenec!B38+Srpen!B38+Září!B38+Říjen!B38+Listopad!B38+Prosinec!B38</f>
        <v>10706</v>
      </c>
      <c r="C38" s="7">
        <f>Leden!C38+Únor!C38+Březen!C38+Duben!C38+Květen!C38+Červen!C38+Červenec!C38+Srpen!C38+Září!C38+Říjen!C38+Listopad!C38+Prosinec!C38</f>
        <v>41694422</v>
      </c>
      <c r="D38" s="7">
        <f>Leden!D38+Únor!D38+Březen!D38+Duben!D38+Květen!D38+Červen!D38+Červenec!D38+Srpen!D38+Září!D38+Říjen!D38+Listopad!D38+Prosinec!D38</f>
        <v>4424</v>
      </c>
      <c r="E38" s="7">
        <f>Leden!E38+Únor!E38+Březen!E38+Duben!E38+Květen!E38+Červen!E38+Červenec!E38+Srpen!E38+Září!E38+Říjen!E38+Listopad!E38+Prosinec!E38</f>
        <v>12469633</v>
      </c>
      <c r="F38" s="7">
        <f>Leden!F38+Únor!F38+Březen!F38+Duben!F38+Květen!F38+Červen!F38+Červenec!F38+Srpen!F38+Září!F38+Říjen!F38+Listopad!F38+Prosinec!F38</f>
        <v>24</v>
      </c>
      <c r="G38" s="7">
        <f>Leden!G38+Únor!G38+Březen!G38+Duben!G38+Květen!G38+Červen!G38+Červenec!G38+Srpen!G38+Září!G38+Říjen!G38+Listopad!G38+Prosinec!G38</f>
        <v>73150</v>
      </c>
      <c r="H38" s="7">
        <f>Leden!H38+Únor!H38+Březen!H38+Duben!H38+Květen!H38+Červen!H38+Červenec!H38+Srpen!H38+Září!H38+Říjen!H38+Listopad!H38+Prosinec!H38</f>
        <v>81</v>
      </c>
      <c r="I38" s="7">
        <f>Leden!I38+Únor!I38+Březen!I38+Duben!I38+Květen!I38+Červen!I38+Červenec!I38+Srpen!I38+Září!I38+Říjen!I38+Listopad!I38+Prosinec!I38</f>
        <v>172678</v>
      </c>
      <c r="J38" s="7">
        <f>Leden!J38+Únor!J38+Březen!J38+Duben!J38+Květen!J38+Červen!J38+Červenec!J38+Srpen!J38+Září!J38+Říjen!J38+Listopad!J38+Prosinec!J38</f>
        <v>21</v>
      </c>
      <c r="K38" s="7">
        <f>Leden!K38+Únor!K38+Březen!K38+Duben!K38+Květen!K38+Červen!K38+Červenec!K38+Srpen!K38+Září!K38+Říjen!K38+Listopad!K38+Prosinec!K38</f>
        <v>20500</v>
      </c>
      <c r="L38" s="7">
        <f>Leden!L38+Únor!L38+Březen!L38+Duben!L38+Květen!L38+Červen!L38+Červenec!L38+Srpen!L38+Září!L38+Říjen!L38+Listopad!L38+Prosinec!L38</f>
        <v>30</v>
      </c>
      <c r="M38" s="7">
        <f>Leden!M38+Únor!M38+Březen!M38+Duben!M38+Květen!M38+Červen!M38+Červenec!M38+Srpen!M38+Září!M38+Říjen!M38+Listopad!M38+Prosinec!M38</f>
        <v>46766</v>
      </c>
      <c r="N38" s="7">
        <f>Leden!N38+Únor!N38+Březen!N38+Duben!N38+Květen!N38+Červen!N38+Červenec!N38+Srpen!N38+Září!N38+Říjen!N38+Listopad!N38+Prosinec!N38</f>
        <v>35</v>
      </c>
      <c r="O38" s="7">
        <f>Leden!O38+Únor!O38+Březen!O38+Duben!O38+Květen!O38+Červen!O38+Červenec!O38+Srpen!O38+Září!O38+Říjen!O38+Listopad!O38+Prosinec!O38</f>
        <v>67946</v>
      </c>
      <c r="P38" s="7">
        <f>Leden!P38+Únor!P38+Březen!P38+Duben!P38+Květen!P38+Červen!P38+Červenec!P38+Srpen!P38+Září!P38+Říjen!P38+Listopad!P38+Prosinec!P38</f>
        <v>10</v>
      </c>
      <c r="Q38" s="7">
        <f>Leden!Q38+Únor!Q38+Březen!Q38+Duben!Q38+Květen!Q38+Červen!Q38+Červenec!Q38+Srpen!Q38+Září!Q38+Říjen!Q38+Listopad!Q38+Prosinec!Q38</f>
        <v>45005</v>
      </c>
      <c r="R38" s="33" t="s">
        <v>5</v>
      </c>
      <c r="S38" s="34"/>
      <c r="T38" s="7">
        <f>Leden!T38+Únor!T38+Březen!T38+Duben!T38+Květen!T38+Červen!T38+Červenec!T38+Srpen!T38+Září!T38+Říjen!T38+Listopad!T38+Prosinec!T38</f>
        <v>21634</v>
      </c>
      <c r="U38" s="7">
        <f>Leden!U38+Únor!U38+Březen!U38+Duben!U38+Květen!U38+Červen!U38+Červenec!U38+Srpen!U38+Září!U38+Říjen!U38+Listopad!U38+Prosinec!U38</f>
        <v>139410380</v>
      </c>
      <c r="V38" s="7">
        <f>Leden!V38+Únor!V38+Březen!V38+Duben!V38+Květen!V38+Červen!V38+Červenec!V38+Srpen!V38+Září!V38+Říjen!V38+Listopad!V38+Prosinec!V38</f>
        <v>13208</v>
      </c>
      <c r="W38" s="7">
        <f>Leden!W38+Únor!W38+Březen!W38+Duben!W38+Květen!W38+Červen!W38+Červenec!W38+Srpen!W38+Září!W38+Říjen!W38+Listopad!W38+Prosinec!W38</f>
        <v>5566400</v>
      </c>
      <c r="X38" s="7">
        <f>Leden!X38+Únor!X38+Březen!X38+Duben!X38+Květen!X38+Červen!X38+Červenec!X38+Srpen!X38+Září!X38+Říjen!X38+Listopad!X38+Prosinec!X38</f>
        <v>15</v>
      </c>
      <c r="Y38" s="7">
        <f>Leden!Y38+Únor!Y38+Březen!Y38+Duben!Y38+Květen!Y38+Červen!Y38+Červenec!Y38+Srpen!Y38+Září!Y38+Říjen!Y38+Listopad!Y38+Prosinec!Y38</f>
        <v>1783666</v>
      </c>
      <c r="Z38" s="7">
        <f>Leden!Z38+Únor!Z38+Březen!Z38+Duben!Z38+Květen!Z38+Červen!Z38+Červenec!Z38+Srpen!Z38+Září!Z38+Říjen!Z38+Listopad!Z38+Prosinec!Z38</f>
        <v>0</v>
      </c>
      <c r="AA38" s="7">
        <f>Leden!AA38+Únor!AA38+Březen!AA38+Duben!AA38+Květen!AA38+Červen!AA38+Červenec!AA38+Srpen!AA38+Září!AA38+Říjen!AA38+Listopad!AA38+Prosinec!AA38</f>
        <v>0</v>
      </c>
      <c r="AB38" s="7">
        <f>Leden!AB38+Únor!AB38+Březen!AB38+Duben!AB38+Květen!AB38+Červen!AB38+Červenec!AB38+Srpen!AB38+Září!AB38+Říjen!AB38+Listopad!AB38+Prosinec!AB38</f>
        <v>0</v>
      </c>
      <c r="AC38" s="7">
        <f>Leden!AC38+Únor!AC38+Březen!AC38+Duben!AC38+Květen!AC38+Červen!AC38+Červenec!AC38+Srpen!AC38+Září!AC38+Říjen!AC38+Listopad!AC38+Prosinec!AC38</f>
        <v>0</v>
      </c>
      <c r="AD38" s="7">
        <f>Leden!AD38+Únor!AD38+Březen!AD38+Duben!AD38+Květen!AD38+Červen!AD38+Červenec!AD38+Srpen!AD38+Září!AD38+Říjen!AD38+Listopad!AD38+Prosinec!AD38</f>
        <v>0</v>
      </c>
      <c r="AE38" s="7">
        <f>Leden!AE38+Únor!AE38+Březen!AE38+Duben!AE38+Květen!AE38+Červen!AE38+Červenec!AE38+Srpen!AE38+Září!AE38+Říjen!AE38+Listopad!AE38+Prosinec!AE38</f>
        <v>0</v>
      </c>
    </row>
    <row r="39" spans="1:31" x14ac:dyDescent="0.25">
      <c r="A39" s="3" t="s">
        <v>6</v>
      </c>
      <c r="B39" s="7">
        <f>Leden!B39+Únor!B39+Březen!B39+Duben!B39+Květen!B39+Červen!B39+Červenec!B39+Srpen!B39+Září!B39+Říjen!B39+Listopad!B39+Prosinec!B39</f>
        <v>0</v>
      </c>
      <c r="C39" s="7">
        <f>Leden!C39+Únor!C39+Březen!C39+Duben!C39+Květen!C39+Červen!C39+Červenec!C39+Srpen!C39+Září!C39+Říjen!C39+Listopad!C39+Prosinec!C39</f>
        <v>0</v>
      </c>
      <c r="D39" s="7">
        <f>Leden!D39+Únor!D39+Březen!D39+Duben!D39+Květen!D39+Červen!D39+Červenec!D39+Srpen!D39+Září!D39+Říjen!D39+Listopad!D39+Prosinec!D39</f>
        <v>0</v>
      </c>
      <c r="E39" s="7">
        <f>Leden!E39+Únor!E39+Březen!E39+Duben!E39+Květen!E39+Červen!E39+Červenec!E39+Srpen!E39+Září!E39+Říjen!E39+Listopad!E39+Prosinec!E39</f>
        <v>0</v>
      </c>
      <c r="F39" s="7">
        <f>Leden!F39+Únor!F39+Březen!F39+Duben!F39+Květen!F39+Červen!F39+Červenec!F39+Srpen!F39+Září!F39+Říjen!F39+Listopad!F39+Prosinec!F39</f>
        <v>0</v>
      </c>
      <c r="G39" s="7">
        <f>Leden!G39+Únor!G39+Březen!G39+Duben!G39+Květen!G39+Červen!G39+Červenec!G39+Srpen!G39+Září!G39+Říjen!G39+Listopad!G39+Prosinec!G39</f>
        <v>0</v>
      </c>
      <c r="H39" s="7">
        <f>Leden!H39+Únor!H39+Březen!H39+Duben!H39+Květen!H39+Červen!H39+Červenec!H39+Srpen!H39+Září!H39+Říjen!H39+Listopad!H39+Prosinec!H39</f>
        <v>0</v>
      </c>
      <c r="I39" s="7">
        <f>Leden!I39+Únor!I39+Březen!I39+Duben!I39+Květen!I39+Červen!I39+Červenec!I39+Srpen!I39+Září!I39+Říjen!I39+Listopad!I39+Prosinec!I39</f>
        <v>0</v>
      </c>
      <c r="J39" s="7">
        <f>Leden!J39+Únor!J39+Březen!J39+Duben!J39+Květen!J39+Červen!J39+Červenec!J39+Srpen!J39+Září!J39+Říjen!J39+Listopad!J39+Prosinec!J39</f>
        <v>0</v>
      </c>
      <c r="K39" s="7">
        <f>Leden!K39+Únor!K39+Březen!K39+Duben!K39+Květen!K39+Červen!K39+Červenec!K39+Srpen!K39+Září!K39+Říjen!K39+Listopad!K39+Prosinec!K39</f>
        <v>0</v>
      </c>
      <c r="L39" s="7">
        <f>Leden!L39+Únor!L39+Březen!L39+Duben!L39+Květen!L39+Červen!L39+Červenec!L39+Srpen!L39+Září!L39+Říjen!L39+Listopad!L39+Prosinec!L39</f>
        <v>0</v>
      </c>
      <c r="M39" s="7">
        <f>Leden!M39+Únor!M39+Březen!M39+Duben!M39+Květen!M39+Červen!M39+Červenec!M39+Srpen!M39+Září!M39+Říjen!M39+Listopad!M39+Prosinec!M39</f>
        <v>0</v>
      </c>
      <c r="N39" s="7">
        <f>Leden!N39+Únor!N39+Březen!N39+Duben!N39+Květen!N39+Červen!N39+Červenec!N39+Srpen!N39+Září!N39+Říjen!N39+Listopad!N39+Prosinec!N39</f>
        <v>0</v>
      </c>
      <c r="O39" s="7">
        <f>Leden!O39+Únor!O39+Březen!O39+Duben!O39+Květen!O39+Červen!O39+Červenec!O39+Srpen!O39+Září!O39+Říjen!O39+Listopad!O39+Prosinec!O39</f>
        <v>0</v>
      </c>
      <c r="P39" s="7">
        <f>Leden!P39+Únor!P39+Březen!P39+Duben!P39+Květen!P39+Červen!P39+Červenec!P39+Srpen!P39+Září!P39+Říjen!P39+Listopad!P39+Prosinec!P39</f>
        <v>0</v>
      </c>
      <c r="Q39" s="7">
        <f>Leden!Q39+Únor!Q39+Březen!Q39+Duben!Q39+Květen!Q39+Červen!Q39+Červenec!Q39+Srpen!Q39+Září!Q39+Říjen!Q39+Listopad!Q39+Prosinec!Q39</f>
        <v>0</v>
      </c>
      <c r="R39" s="33" t="s">
        <v>6</v>
      </c>
      <c r="S39" s="34"/>
      <c r="T39" s="7">
        <f>Leden!T39+Únor!T39+Březen!T39+Duben!T39+Květen!T39+Červen!T39+Červenec!T39+Srpen!T39+Září!T39+Říjen!T39+Listopad!T39+Prosinec!T39</f>
        <v>0</v>
      </c>
      <c r="U39" s="7">
        <f>Leden!U39+Únor!U39+Březen!U39+Duben!U39+Květen!U39+Červen!U39+Červenec!U39+Srpen!U39+Září!U39+Říjen!U39+Listopad!U39+Prosinec!U39</f>
        <v>0</v>
      </c>
      <c r="V39" s="7">
        <f>Leden!V39+Únor!V39+Březen!V39+Duben!V39+Květen!V39+Červen!V39+Červenec!V39+Srpen!V39+Září!V39+Říjen!V39+Listopad!V39+Prosinec!V39</f>
        <v>0</v>
      </c>
      <c r="W39" s="7">
        <f>Leden!W39+Únor!W39+Březen!W39+Duben!W39+Květen!W39+Červen!W39+Červenec!W39+Srpen!W39+Září!W39+Říjen!W39+Listopad!W39+Prosinec!W39</f>
        <v>0</v>
      </c>
      <c r="X39" s="7">
        <f>Leden!X39+Únor!X39+Březen!X39+Duben!X39+Květen!X39+Červen!X39+Červenec!X39+Srpen!X39+Září!X39+Říjen!X39+Listopad!X39+Prosinec!X39</f>
        <v>0</v>
      </c>
      <c r="Y39" s="7">
        <f>Leden!Y39+Únor!Y39+Březen!Y39+Duben!Y39+Květen!Y39+Červen!Y39+Červenec!Y39+Srpen!Y39+Září!Y39+Říjen!Y39+Listopad!Y39+Prosinec!Y39</f>
        <v>0</v>
      </c>
      <c r="Z39" s="7">
        <f>Leden!Z39+Únor!Z39+Březen!Z39+Duben!Z39+Květen!Z39+Červen!Z39+Červenec!Z39+Srpen!Z39+Září!Z39+Říjen!Z39+Listopad!Z39+Prosinec!Z39</f>
        <v>0</v>
      </c>
      <c r="AA39" s="7">
        <f>Leden!AA39+Únor!AA39+Březen!AA39+Duben!AA39+Květen!AA39+Červen!AA39+Červenec!AA39+Srpen!AA39+Září!AA39+Říjen!AA39+Listopad!AA39+Prosinec!AA39</f>
        <v>0</v>
      </c>
      <c r="AB39" s="7">
        <f>Leden!AB39+Únor!AB39+Březen!AB39+Duben!AB39+Květen!AB39+Červen!AB39+Červenec!AB39+Srpen!AB39+Září!AB39+Říjen!AB39+Listopad!AB39+Prosinec!AB39</f>
        <v>0</v>
      </c>
      <c r="AC39" s="7">
        <f>Leden!AC39+Únor!AC39+Březen!AC39+Duben!AC39+Květen!AC39+Červen!AC39+Červenec!AC39+Srpen!AC39+Září!AC39+Říjen!AC39+Listopad!AC39+Prosinec!AC39</f>
        <v>0</v>
      </c>
      <c r="AD39" s="7">
        <f>Leden!AD39+Únor!AD39+Březen!AD39+Duben!AD39+Květen!AD39+Červen!AD39+Červenec!AD39+Srpen!AD39+Září!AD39+Říjen!AD39+Listopad!AD39+Prosinec!AD39</f>
        <v>0</v>
      </c>
      <c r="AE39" s="7">
        <f>Leden!AE39+Únor!AE39+Březen!AE39+Duben!AE39+Květen!AE39+Červen!AE39+Červenec!AE39+Srpen!AE39+Září!AE39+Říjen!AE39+Listopad!AE39+Prosinec!AE39</f>
        <v>0</v>
      </c>
    </row>
    <row r="40" spans="1:31" x14ac:dyDescent="0.25">
      <c r="A40" s="3" t="s">
        <v>7</v>
      </c>
      <c r="B40" s="7">
        <f>Leden!B40+Únor!B40+Březen!B40+Duben!B40+Květen!B40+Červen!B40+Červenec!B40+Srpen!B40+Září!B40+Říjen!B40+Listopad!B40+Prosinec!B40</f>
        <v>6125</v>
      </c>
      <c r="C40" s="7">
        <f>Leden!C40+Únor!C40+Březen!C40+Duben!C40+Květen!C40+Červen!C40+Červenec!C40+Srpen!C40+Září!C40+Říjen!C40+Listopad!C40+Prosinec!C40</f>
        <v>23057434</v>
      </c>
      <c r="D40" s="7">
        <f>Leden!D40+Únor!D40+Březen!D40+Duben!D40+Květen!D40+Červen!D40+Červenec!D40+Srpen!D40+Září!D40+Říjen!D40+Listopad!D40+Prosinec!D40</f>
        <v>2620</v>
      </c>
      <c r="E40" s="7">
        <f>Leden!E40+Únor!E40+Březen!E40+Duben!E40+Květen!E40+Červen!E40+Červenec!E40+Srpen!E40+Září!E40+Říjen!E40+Listopad!E40+Prosinec!E40</f>
        <v>8235234</v>
      </c>
      <c r="F40" s="7">
        <f>Leden!F40+Únor!F40+Březen!F40+Duben!F40+Květen!F40+Červen!F40+Červenec!F40+Srpen!F40+Září!F40+Říjen!F40+Listopad!F40+Prosinec!F40</f>
        <v>23</v>
      </c>
      <c r="G40" s="7">
        <f>Leden!G40+Únor!G40+Březen!G40+Duben!G40+Květen!G40+Červen!G40+Červenec!G40+Srpen!G40+Září!G40+Říjen!G40+Listopad!G40+Prosinec!G40</f>
        <v>56278</v>
      </c>
      <c r="H40" s="7">
        <f>Leden!H40+Únor!H40+Březen!H40+Duben!H40+Květen!H40+Červen!H40+Červenec!H40+Srpen!H40+Září!H40+Říjen!H40+Listopad!H40+Prosinec!H40</f>
        <v>128</v>
      </c>
      <c r="I40" s="7">
        <f>Leden!I40+Únor!I40+Březen!I40+Duben!I40+Květen!I40+Červen!I40+Červenec!I40+Srpen!I40+Září!I40+Říjen!I40+Listopad!I40+Prosinec!I40</f>
        <v>301615</v>
      </c>
      <c r="J40" s="7">
        <f>Leden!J40+Únor!J40+Březen!J40+Duben!J40+Květen!J40+Červen!J40+Červenec!J40+Srpen!J40+Září!J40+Říjen!J40+Listopad!J40+Prosinec!J40</f>
        <v>5</v>
      </c>
      <c r="K40" s="7">
        <f>Leden!K40+Únor!K40+Březen!K40+Duben!K40+Květen!K40+Červen!K40+Červenec!K40+Srpen!K40+Září!K40+Říjen!K40+Listopad!K40+Prosinec!K40</f>
        <v>5000</v>
      </c>
      <c r="L40" s="7">
        <f>Leden!L40+Únor!L40+Březen!L40+Duben!L40+Květen!L40+Červen!L40+Červenec!L40+Srpen!L40+Září!L40+Říjen!L40+Listopad!L40+Prosinec!L40</f>
        <v>0</v>
      </c>
      <c r="M40" s="7">
        <f>Leden!M40+Únor!M40+Březen!M40+Duben!M40+Květen!M40+Červen!M40+Červenec!M40+Srpen!M40+Září!M40+Říjen!M40+Listopad!M40+Prosinec!M40</f>
        <v>0</v>
      </c>
      <c r="N40" s="7">
        <f>Leden!N40+Únor!N40+Březen!N40+Duben!N40+Květen!N40+Červen!N40+Červenec!N40+Srpen!N40+Září!N40+Říjen!N40+Listopad!N40+Prosinec!N40</f>
        <v>34</v>
      </c>
      <c r="O40" s="7">
        <f>Leden!O40+Únor!O40+Březen!O40+Duben!O40+Květen!O40+Červen!O40+Červenec!O40+Srpen!O40+Září!O40+Říjen!O40+Listopad!O40+Prosinec!O40</f>
        <v>51920</v>
      </c>
      <c r="P40" s="7">
        <f>Leden!P40+Únor!P40+Březen!P40+Duben!P40+Květen!P40+Červen!P40+Červenec!P40+Srpen!P40+Září!P40+Říjen!P40+Listopad!P40+Prosinec!P40</f>
        <v>1</v>
      </c>
      <c r="Q40" s="7">
        <f>Leden!Q40+Únor!Q40+Březen!Q40+Duben!Q40+Květen!Q40+Červen!Q40+Červenec!Q40+Srpen!Q40+Září!Q40+Říjen!Q40+Listopad!Q40+Prosinec!Q40</f>
        <v>8000</v>
      </c>
      <c r="R40" s="33" t="s">
        <v>7</v>
      </c>
      <c r="S40" s="34"/>
      <c r="T40" s="7">
        <f>Leden!T40+Únor!T40+Březen!T40+Duben!T40+Květen!T40+Červen!T40+Červenec!T40+Srpen!T40+Září!T40+Říjen!T40+Listopad!T40+Prosinec!T40</f>
        <v>7146</v>
      </c>
      <c r="U40" s="7">
        <f>Leden!U40+Únor!U40+Březen!U40+Duben!U40+Květen!U40+Červen!U40+Červenec!U40+Srpen!U40+Září!U40+Říjen!U40+Listopad!U40+Prosinec!U40</f>
        <v>41267500</v>
      </c>
      <c r="V40" s="7">
        <f>Leden!V40+Únor!V40+Březen!V40+Duben!V40+Květen!V40+Červen!V40+Červenec!V40+Srpen!V40+Září!V40+Říjen!V40+Listopad!V40+Prosinec!V40</f>
        <v>4740</v>
      </c>
      <c r="W40" s="7">
        <f>Leden!W40+Únor!W40+Březen!W40+Duben!W40+Květen!W40+Červen!W40+Červenec!W40+Srpen!W40+Září!W40+Říjen!W40+Listopad!W40+Prosinec!W40</f>
        <v>1937600</v>
      </c>
      <c r="X40" s="7">
        <f>Leden!X40+Únor!X40+Březen!X40+Duben!X40+Květen!X40+Červen!X40+Červenec!X40+Srpen!X40+Září!X40+Říjen!X40+Listopad!X40+Prosinec!X40</f>
        <v>9</v>
      </c>
      <c r="Y40" s="7">
        <f>Leden!Y40+Únor!Y40+Březen!Y40+Duben!Y40+Květen!Y40+Červen!Y40+Červenec!Y40+Srpen!Y40+Září!Y40+Říjen!Y40+Listopad!Y40+Prosinec!Y40</f>
        <v>1071763</v>
      </c>
      <c r="Z40" s="7">
        <f>Leden!Z40+Únor!Z40+Březen!Z40+Duben!Z40+Květen!Z40+Červen!Z40+Červenec!Z40+Srpen!Z40+Září!Z40+Říjen!Z40+Listopad!Z40+Prosinec!Z40</f>
        <v>0</v>
      </c>
      <c r="AA40" s="7">
        <f>Leden!AA40+Únor!AA40+Březen!AA40+Duben!AA40+Květen!AA40+Červen!AA40+Červenec!AA40+Srpen!AA40+Září!AA40+Říjen!AA40+Listopad!AA40+Prosinec!AA40</f>
        <v>0</v>
      </c>
      <c r="AB40" s="7">
        <f>Leden!AB40+Únor!AB40+Březen!AB40+Duben!AB40+Květen!AB40+Červen!AB40+Červenec!AB40+Srpen!AB40+Září!AB40+Říjen!AB40+Listopad!AB40+Prosinec!AB40</f>
        <v>0</v>
      </c>
      <c r="AC40" s="7">
        <f>Leden!AC40+Únor!AC40+Březen!AC40+Duben!AC40+Květen!AC40+Červen!AC40+Červenec!AC40+Srpen!AC40+Září!AC40+Říjen!AC40+Listopad!AC40+Prosinec!AC40</f>
        <v>0</v>
      </c>
      <c r="AD40" s="7">
        <f>Leden!AD40+Únor!AD40+Březen!AD40+Duben!AD40+Květen!AD40+Červen!AD40+Červenec!AD40+Srpen!AD40+Září!AD40+Říjen!AD40+Listopad!AD40+Prosinec!AD40</f>
        <v>0</v>
      </c>
      <c r="AE40" s="7">
        <f>Leden!AE40+Únor!AE40+Březen!AE40+Duben!AE40+Květen!AE40+Červen!AE40+Červenec!AE40+Srpen!AE40+Září!AE40+Říjen!AE40+Listopad!AE40+Prosinec!AE40</f>
        <v>0</v>
      </c>
    </row>
    <row r="41" spans="1:31" x14ac:dyDescent="0.25">
      <c r="A41" s="3" t="s">
        <v>8</v>
      </c>
      <c r="B41" s="7">
        <f>Leden!B41+Únor!B41+Březen!B41+Duben!B41+Květen!B41+Červen!B41+Červenec!B41+Srpen!B41+Září!B41+Říjen!B41+Listopad!B41+Prosinec!B41</f>
        <v>34171</v>
      </c>
      <c r="C41" s="7">
        <f>Leden!C41+Únor!C41+Březen!C41+Duben!C41+Květen!C41+Červen!C41+Červenec!C41+Srpen!C41+Září!C41+Říjen!C41+Listopad!C41+Prosinec!C41</f>
        <v>122446759</v>
      </c>
      <c r="D41" s="7">
        <f>Leden!D41+Únor!D41+Březen!D41+Duben!D41+Květen!D41+Červen!D41+Červenec!D41+Srpen!D41+Září!D41+Říjen!D41+Listopad!D41+Prosinec!D41</f>
        <v>11034</v>
      </c>
      <c r="E41" s="7">
        <f>Leden!E41+Únor!E41+Březen!E41+Duben!E41+Květen!E41+Červen!E41+Červenec!E41+Srpen!E41+Září!E41+Říjen!E41+Listopad!E41+Prosinec!E41</f>
        <v>28668048</v>
      </c>
      <c r="F41" s="7">
        <f>Leden!F41+Únor!F41+Březen!F41+Duben!F41+Květen!F41+Červen!F41+Červenec!F41+Srpen!F41+Září!F41+Říjen!F41+Listopad!F41+Prosinec!F41</f>
        <v>23</v>
      </c>
      <c r="G41" s="7">
        <f>Leden!G41+Únor!G41+Březen!G41+Duben!G41+Květen!G41+Červen!G41+Červenec!G41+Srpen!G41+Září!G41+Říjen!G41+Listopad!G41+Prosinec!G41</f>
        <v>77328</v>
      </c>
      <c r="H41" s="7">
        <f>Leden!H41+Únor!H41+Březen!H41+Duben!H41+Květen!H41+Červen!H41+Červenec!H41+Srpen!H41+Září!H41+Říjen!H41+Listopad!H41+Prosinec!H41</f>
        <v>205</v>
      </c>
      <c r="I41" s="7">
        <f>Leden!I41+Únor!I41+Březen!I41+Duben!I41+Květen!I41+Červen!I41+Červenec!I41+Srpen!I41+Září!I41+Říjen!I41+Listopad!I41+Prosinec!I41</f>
        <v>291226</v>
      </c>
      <c r="J41" s="7">
        <f>Leden!J41+Únor!J41+Březen!J41+Duben!J41+Květen!J41+Červen!J41+Červenec!J41+Srpen!J41+Září!J41+Říjen!J41+Listopad!J41+Prosinec!J41</f>
        <v>294</v>
      </c>
      <c r="K41" s="7">
        <f>Leden!K41+Únor!K41+Březen!K41+Duben!K41+Květen!K41+Červen!K41+Červenec!K41+Srpen!K41+Září!K41+Říjen!K41+Listopad!K41+Prosinec!K41</f>
        <v>141150</v>
      </c>
      <c r="L41" s="7">
        <f>Leden!L41+Únor!L41+Březen!L41+Duben!L41+Květen!L41+Červen!L41+Červenec!L41+Srpen!L41+Září!L41+Říjen!L41+Listopad!L41+Prosinec!L41</f>
        <v>51</v>
      </c>
      <c r="M41" s="7">
        <f>Leden!M41+Únor!M41+Březen!M41+Duben!M41+Květen!M41+Červen!M41+Červenec!M41+Srpen!M41+Září!M41+Říjen!M41+Listopad!M41+Prosinec!M41</f>
        <v>49920</v>
      </c>
      <c r="N41" s="7">
        <f>Leden!N41+Únor!N41+Březen!N41+Duben!N41+Květen!N41+Červen!N41+Červenec!N41+Srpen!N41+Září!N41+Říjen!N41+Listopad!N41+Prosinec!N41</f>
        <v>8</v>
      </c>
      <c r="O41" s="7">
        <f>Leden!O41+Únor!O41+Březen!O41+Duben!O41+Květen!O41+Červen!O41+Červenec!O41+Srpen!O41+Září!O41+Říjen!O41+Listopad!O41+Prosinec!O41</f>
        <v>10790</v>
      </c>
      <c r="P41" s="7">
        <f>Leden!P41+Únor!P41+Březen!P41+Duben!P41+Květen!P41+Červen!P41+Červenec!P41+Srpen!P41+Září!P41+Říjen!P41+Listopad!P41+Prosinec!P41</f>
        <v>1</v>
      </c>
      <c r="Q41" s="7">
        <f>Leden!Q41+Únor!Q41+Březen!Q41+Duben!Q41+Květen!Q41+Červen!Q41+Červenec!Q41+Srpen!Q41+Září!Q41+Říjen!Q41+Listopad!Q41+Prosinec!Q41</f>
        <v>3000</v>
      </c>
      <c r="R41" s="33" t="s">
        <v>8</v>
      </c>
      <c r="S41" s="34"/>
      <c r="T41" s="7">
        <f>Leden!T41+Únor!T41+Březen!T41+Duben!T41+Květen!T41+Červen!T41+Červenec!T41+Srpen!T41+Září!T41+Říjen!T41+Listopad!T41+Prosinec!T41</f>
        <v>53330</v>
      </c>
      <c r="U41" s="7">
        <f>Leden!U41+Únor!U41+Březen!U41+Duben!U41+Květen!U41+Červen!U41+Červenec!U41+Srpen!U41+Září!U41+Říjen!U41+Listopad!U41+Prosinec!U41</f>
        <v>306779240</v>
      </c>
      <c r="V41" s="7">
        <f>Leden!V41+Únor!V41+Březen!V41+Duben!V41+Květen!V41+Červen!V41+Červenec!V41+Srpen!V41+Září!V41+Říjen!V41+Listopad!V41+Prosinec!V41</f>
        <v>44671</v>
      </c>
      <c r="W41" s="7">
        <f>Leden!W41+Únor!W41+Březen!W41+Duben!W41+Květen!W41+Červen!W41+Červenec!W41+Srpen!W41+Září!W41+Říjen!W41+Listopad!W41+Prosinec!W41</f>
        <v>19296800</v>
      </c>
      <c r="X41" s="7">
        <f>Leden!X41+Únor!X41+Březen!X41+Duben!X41+Květen!X41+Červen!X41+Červenec!X41+Srpen!X41+Září!X41+Říjen!X41+Listopad!X41+Prosinec!X41</f>
        <v>63</v>
      </c>
      <c r="Y41" s="7">
        <f>Leden!Y41+Únor!Y41+Březen!Y41+Duben!Y41+Květen!Y41+Červen!Y41+Červenec!Y41+Srpen!Y41+Září!Y41+Říjen!Y41+Listopad!Y41+Prosinec!Y41</f>
        <v>8235005</v>
      </c>
      <c r="Z41" s="7">
        <f>Leden!Z41+Únor!Z41+Březen!Z41+Duben!Z41+Květen!Z41+Červen!Z41+Červenec!Z41+Srpen!Z41+Září!Z41+Říjen!Z41+Listopad!Z41+Prosinec!Z41</f>
        <v>0</v>
      </c>
      <c r="AA41" s="7">
        <f>Leden!AA41+Únor!AA41+Březen!AA41+Duben!AA41+Květen!AA41+Červen!AA41+Červenec!AA41+Srpen!AA41+Září!AA41+Říjen!AA41+Listopad!AA41+Prosinec!AA41</f>
        <v>0</v>
      </c>
      <c r="AB41" s="7">
        <f>Leden!AB41+Únor!AB41+Březen!AB41+Duben!AB41+Květen!AB41+Červen!AB41+Červenec!AB41+Srpen!AB41+Září!AB41+Říjen!AB41+Listopad!AB41+Prosinec!AB41</f>
        <v>0</v>
      </c>
      <c r="AC41" s="7">
        <f>Leden!AC41+Únor!AC41+Březen!AC41+Duben!AC41+Květen!AC41+Červen!AC41+Červenec!AC41+Srpen!AC41+Září!AC41+Říjen!AC41+Listopad!AC41+Prosinec!AC41</f>
        <v>0</v>
      </c>
      <c r="AD41" s="7">
        <f>Leden!AD41+Únor!AD41+Březen!AD41+Duben!AD41+Květen!AD41+Červen!AD41+Červenec!AD41+Srpen!AD41+Září!AD41+Říjen!AD41+Listopad!AD41+Prosinec!AD41</f>
        <v>0</v>
      </c>
      <c r="AE41" s="7">
        <f>Leden!AE41+Únor!AE41+Březen!AE41+Duben!AE41+Květen!AE41+Červen!AE41+Červenec!AE41+Srpen!AE41+Září!AE41+Říjen!AE41+Listopad!AE41+Prosinec!AE41</f>
        <v>0</v>
      </c>
    </row>
    <row r="42" spans="1:31" x14ac:dyDescent="0.25">
      <c r="A42" s="3" t="s">
        <v>41</v>
      </c>
      <c r="B42" s="7">
        <f>Leden!B42+Únor!B42+Březen!B42+Duben!B42+Květen!B42+Červen!B42+Červenec!B42+Srpen!B42+Září!B42+Říjen!B42+Listopad!B42+Prosinec!B42</f>
        <v>0</v>
      </c>
      <c r="C42" s="7">
        <f>Leden!C42+Únor!C42+Březen!C42+Duben!C42+Květen!C42+Červen!C42+Červenec!C42+Srpen!C42+Září!C42+Říjen!C42+Listopad!C42+Prosinec!C42</f>
        <v>0</v>
      </c>
      <c r="D42" s="7">
        <f>Leden!D42+Únor!D42+Březen!D42+Duben!D42+Květen!D42+Červen!D42+Červenec!D42+Srpen!D42+Září!D42+Říjen!D42+Listopad!D42+Prosinec!D42</f>
        <v>0</v>
      </c>
      <c r="E42" s="7">
        <f>Leden!E42+Únor!E42+Březen!E42+Duben!E42+Květen!E42+Červen!E42+Červenec!E42+Srpen!E42+Září!E42+Říjen!E42+Listopad!E42+Prosinec!E42</f>
        <v>0</v>
      </c>
      <c r="F42" s="7">
        <f>Leden!F42+Únor!F42+Březen!F42+Duben!F42+Květen!F42+Červen!F42+Červenec!F42+Srpen!F42+Září!F42+Říjen!F42+Listopad!F42+Prosinec!F42</f>
        <v>0</v>
      </c>
      <c r="G42" s="7">
        <f>Leden!G42+Únor!G42+Březen!G42+Duben!G42+Květen!G42+Červen!G42+Červenec!G42+Srpen!G42+Září!G42+Říjen!G42+Listopad!G42+Prosinec!G42</f>
        <v>0</v>
      </c>
      <c r="H42" s="7">
        <f>Leden!H42+Únor!H42+Březen!H42+Duben!H42+Květen!H42+Červen!H42+Červenec!H42+Srpen!H42+Září!H42+Říjen!H42+Listopad!H42+Prosinec!H42</f>
        <v>0</v>
      </c>
      <c r="I42" s="7">
        <f>Leden!I42+Únor!I42+Březen!I42+Duben!I42+Květen!I42+Červen!I42+Červenec!I42+Srpen!I42+Září!I42+Říjen!I42+Listopad!I42+Prosinec!I42</f>
        <v>0</v>
      </c>
      <c r="J42" s="7">
        <f>Leden!J42+Únor!J42+Březen!J42+Duben!J42+Květen!J42+Červen!J42+Červenec!J42+Srpen!J42+Září!J42+Říjen!J42+Listopad!J42+Prosinec!J42</f>
        <v>0</v>
      </c>
      <c r="K42" s="7">
        <f>Leden!K42+Únor!K42+Březen!K42+Duben!K42+Květen!K42+Červen!K42+Červenec!K42+Srpen!K42+Září!K42+Říjen!K42+Listopad!K42+Prosinec!K42</f>
        <v>0</v>
      </c>
      <c r="L42" s="7">
        <f>Leden!L42+Únor!L42+Březen!L42+Duben!L42+Květen!L42+Červen!L42+Červenec!L42+Srpen!L42+Září!L42+Říjen!L42+Listopad!L42+Prosinec!L42</f>
        <v>0</v>
      </c>
      <c r="M42" s="7">
        <f>Leden!M42+Únor!M42+Březen!M42+Duben!M42+Květen!M42+Červen!M42+Červenec!M42+Srpen!M42+Září!M42+Říjen!M42+Listopad!M42+Prosinec!M42</f>
        <v>0</v>
      </c>
      <c r="N42" s="7">
        <f>Leden!N42+Únor!N42+Březen!N42+Duben!N42+Květen!N42+Červen!N42+Červenec!N42+Srpen!N42+Září!N42+Říjen!N42+Listopad!N42+Prosinec!N42</f>
        <v>0</v>
      </c>
      <c r="O42" s="7">
        <f>Leden!O42+Únor!O42+Březen!O42+Duben!O42+Květen!O42+Červen!O42+Červenec!O42+Srpen!O42+Září!O42+Říjen!O42+Listopad!O42+Prosinec!O42</f>
        <v>0</v>
      </c>
      <c r="P42" s="7">
        <f>Leden!P42+Únor!P42+Březen!P42+Duben!P42+Květen!P42+Červen!P42+Červenec!P42+Srpen!P42+Září!P42+Říjen!P42+Listopad!P42+Prosinec!P42</f>
        <v>0</v>
      </c>
      <c r="Q42" s="7">
        <f>Leden!Q42+Únor!Q42+Březen!Q42+Duben!Q42+Květen!Q42+Červen!Q42+Červenec!Q42+Srpen!Q42+Září!Q42+Říjen!Q42+Listopad!Q42+Prosinec!Q42</f>
        <v>0</v>
      </c>
      <c r="R42" s="33" t="s">
        <v>41</v>
      </c>
      <c r="S42" s="34"/>
      <c r="T42" s="7">
        <f>Leden!T42+Únor!T42+Březen!T42+Duben!T42+Květen!T42+Červen!T42+Červenec!T42+Srpen!T42+Září!T42+Říjen!T42+Listopad!T42+Prosinec!T42</f>
        <v>0</v>
      </c>
      <c r="U42" s="7">
        <f>Leden!U42+Únor!U42+Březen!U42+Duben!U42+Květen!U42+Červen!U42+Červenec!U42+Srpen!U42+Září!U42+Říjen!U42+Listopad!U42+Prosinec!U42</f>
        <v>0</v>
      </c>
      <c r="V42" s="7">
        <f>Leden!V42+Únor!V42+Březen!V42+Duben!V42+Květen!V42+Červen!V42+Červenec!V42+Srpen!V42+Září!V42+Říjen!V42+Listopad!V42+Prosinec!V42</f>
        <v>0</v>
      </c>
      <c r="W42" s="7">
        <f>Leden!W42+Únor!W42+Březen!W42+Duben!W42+Květen!W42+Červen!W42+Červenec!W42+Srpen!W42+Září!W42+Říjen!W42+Listopad!W42+Prosinec!W42</f>
        <v>0</v>
      </c>
      <c r="X42" s="7">
        <f>Leden!X42+Únor!X42+Březen!X42+Duben!X42+Květen!X42+Červen!X42+Červenec!X42+Srpen!X42+Září!X42+Říjen!X42+Listopad!X42+Prosinec!X42</f>
        <v>0</v>
      </c>
      <c r="Y42" s="7">
        <f>Leden!Y42+Únor!Y42+Březen!Y42+Duben!Y42+Květen!Y42+Červen!Y42+Červenec!Y42+Srpen!Y42+Září!Y42+Říjen!Y42+Listopad!Y42+Prosinec!Y42</f>
        <v>0</v>
      </c>
      <c r="Z42" s="7">
        <f>Leden!Z42+Únor!Z42+Březen!Z42+Duben!Z42+Květen!Z42+Červen!Z42+Červenec!Z42+Srpen!Z42+Září!Z42+Říjen!Z42+Listopad!Z42+Prosinec!Z42</f>
        <v>0</v>
      </c>
      <c r="AA42" s="7">
        <f>Leden!AA42+Únor!AA42+Březen!AA42+Duben!AA42+Květen!AA42+Červen!AA42+Červenec!AA42+Srpen!AA42+Září!AA42+Říjen!AA42+Listopad!AA42+Prosinec!AA42</f>
        <v>0</v>
      </c>
      <c r="AB42" s="7">
        <f>Leden!AB42+Únor!AB42+Březen!AB42+Duben!AB42+Květen!AB42+Červen!AB42+Červenec!AB42+Srpen!AB42+Září!AB42+Říjen!AB42+Listopad!AB42+Prosinec!AB42</f>
        <v>0</v>
      </c>
      <c r="AC42" s="7">
        <f>Leden!AC42+Únor!AC42+Březen!AC42+Duben!AC42+Květen!AC42+Červen!AC42+Červenec!AC42+Srpen!AC42+Září!AC42+Říjen!AC42+Listopad!AC42+Prosinec!AC42</f>
        <v>0</v>
      </c>
      <c r="AD42" s="7">
        <f>Leden!AD42+Únor!AD42+Březen!AD42+Duben!AD42+Květen!AD42+Červen!AD42+Červenec!AD42+Srpen!AD42+Září!AD42+Říjen!AD42+Listopad!AD42+Prosinec!AD42</f>
        <v>0</v>
      </c>
      <c r="AE42" s="7">
        <f>Leden!AE42+Únor!AE42+Březen!AE42+Duben!AE42+Květen!AE42+Červen!AE42+Červenec!AE42+Srpen!AE42+Září!AE42+Říjen!AE42+Listopad!AE42+Prosinec!AE42</f>
        <v>0</v>
      </c>
    </row>
    <row r="43" spans="1:31" x14ac:dyDescent="0.25">
      <c r="A43" s="3" t="s">
        <v>42</v>
      </c>
      <c r="B43" s="7">
        <f>Leden!B43+Únor!B43+Březen!B43+Duben!B43+Květen!B43+Červen!B43+Červenec!B43+Srpen!B43+Září!B43+Říjen!B43+Listopad!B43+Prosinec!B43</f>
        <v>0</v>
      </c>
      <c r="C43" s="7">
        <f>Leden!C43+Únor!C43+Březen!C43+Duben!C43+Květen!C43+Červen!C43+Červenec!C43+Srpen!C43+Září!C43+Říjen!C43+Listopad!C43+Prosinec!C43</f>
        <v>0</v>
      </c>
      <c r="D43" s="7">
        <f>Leden!D43+Únor!D43+Březen!D43+Duben!D43+Květen!D43+Červen!D43+Červenec!D43+Srpen!D43+Září!D43+Říjen!D43+Listopad!D43+Prosinec!D43</f>
        <v>0</v>
      </c>
      <c r="E43" s="7">
        <f>Leden!E43+Únor!E43+Březen!E43+Duben!E43+Květen!E43+Červen!E43+Červenec!E43+Srpen!E43+Září!E43+Říjen!E43+Listopad!E43+Prosinec!E43</f>
        <v>0</v>
      </c>
      <c r="F43" s="7">
        <f>Leden!F43+Únor!F43+Březen!F43+Duben!F43+Květen!F43+Červen!F43+Červenec!F43+Srpen!F43+Září!F43+Říjen!F43+Listopad!F43+Prosinec!F43</f>
        <v>0</v>
      </c>
      <c r="G43" s="7">
        <f>Leden!G43+Únor!G43+Březen!G43+Duben!G43+Květen!G43+Červen!G43+Červenec!G43+Srpen!G43+Září!G43+Říjen!G43+Listopad!G43+Prosinec!G43</f>
        <v>0</v>
      </c>
      <c r="H43" s="7">
        <f>Leden!H43+Únor!H43+Březen!H43+Duben!H43+Květen!H43+Červen!H43+Červenec!H43+Srpen!H43+Září!H43+Říjen!H43+Listopad!H43+Prosinec!H43</f>
        <v>0</v>
      </c>
      <c r="I43" s="7">
        <f>Leden!I43+Únor!I43+Březen!I43+Duben!I43+Květen!I43+Červen!I43+Červenec!I43+Srpen!I43+Září!I43+Říjen!I43+Listopad!I43+Prosinec!I43</f>
        <v>0</v>
      </c>
      <c r="J43" s="7">
        <f>Leden!J43+Únor!J43+Březen!J43+Duben!J43+Květen!J43+Červen!J43+Červenec!J43+Srpen!J43+Září!J43+Říjen!J43+Listopad!J43+Prosinec!J43</f>
        <v>0</v>
      </c>
      <c r="K43" s="7">
        <f>Leden!K43+Únor!K43+Březen!K43+Duben!K43+Květen!K43+Červen!K43+Červenec!K43+Srpen!K43+Září!K43+Říjen!K43+Listopad!K43+Prosinec!K43</f>
        <v>0</v>
      </c>
      <c r="L43" s="7">
        <f>Leden!L43+Únor!L43+Březen!L43+Duben!L43+Květen!L43+Červen!L43+Červenec!L43+Srpen!L43+Září!L43+Říjen!L43+Listopad!L43+Prosinec!L43</f>
        <v>0</v>
      </c>
      <c r="M43" s="7">
        <f>Leden!M43+Únor!M43+Březen!M43+Duben!M43+Květen!M43+Červen!M43+Červenec!M43+Srpen!M43+Září!M43+Říjen!M43+Listopad!M43+Prosinec!M43</f>
        <v>0</v>
      </c>
      <c r="N43" s="7">
        <f>Leden!N43+Únor!N43+Březen!N43+Duben!N43+Květen!N43+Červen!N43+Červenec!N43+Srpen!N43+Září!N43+Říjen!N43+Listopad!N43+Prosinec!N43</f>
        <v>0</v>
      </c>
      <c r="O43" s="7">
        <f>Leden!O43+Únor!O43+Březen!O43+Duben!O43+Květen!O43+Červen!O43+Červenec!O43+Srpen!O43+Září!O43+Říjen!O43+Listopad!O43+Prosinec!O43</f>
        <v>0</v>
      </c>
      <c r="P43" s="7">
        <f>Leden!P43+Únor!P43+Březen!P43+Duben!P43+Květen!P43+Červen!P43+Červenec!P43+Srpen!P43+Září!P43+Říjen!P43+Listopad!P43+Prosinec!P43</f>
        <v>0</v>
      </c>
      <c r="Q43" s="7">
        <f>Leden!Q43+Únor!Q43+Březen!Q43+Duben!Q43+Květen!Q43+Červen!Q43+Červenec!Q43+Srpen!Q43+Září!Q43+Říjen!Q43+Listopad!Q43+Prosinec!Q43</f>
        <v>0</v>
      </c>
      <c r="R43" s="33" t="s">
        <v>42</v>
      </c>
      <c r="S43" s="34"/>
      <c r="T43" s="7">
        <f>Leden!T43+Únor!T43+Březen!T43+Duben!T43+Květen!T43+Červen!T43+Červenec!T43+Srpen!T43+Září!T43+Říjen!T43+Listopad!T43+Prosinec!T43</f>
        <v>0</v>
      </c>
      <c r="U43" s="7">
        <f>Leden!U43+Únor!U43+Březen!U43+Duben!U43+Květen!U43+Červen!U43+Červenec!U43+Srpen!U43+Září!U43+Říjen!U43+Listopad!U43+Prosinec!U43</f>
        <v>0</v>
      </c>
      <c r="V43" s="7">
        <f>Leden!V43+Únor!V43+Březen!V43+Duben!V43+Květen!V43+Červen!V43+Červenec!V43+Srpen!V43+Září!V43+Říjen!V43+Listopad!V43+Prosinec!V43</f>
        <v>0</v>
      </c>
      <c r="W43" s="7">
        <f>Leden!W43+Únor!W43+Březen!W43+Duben!W43+Květen!W43+Červen!W43+Červenec!W43+Srpen!W43+Září!W43+Říjen!W43+Listopad!W43+Prosinec!W43</f>
        <v>0</v>
      </c>
      <c r="X43" s="7">
        <f>Leden!X43+Únor!X43+Březen!X43+Duben!X43+Květen!X43+Červen!X43+Červenec!X43+Srpen!X43+Září!X43+Říjen!X43+Listopad!X43+Prosinec!X43</f>
        <v>0</v>
      </c>
      <c r="Y43" s="7">
        <f>Leden!Y43+Únor!Y43+Březen!Y43+Duben!Y43+Květen!Y43+Červen!Y43+Červenec!Y43+Srpen!Y43+Září!Y43+Říjen!Y43+Listopad!Y43+Prosinec!Y43</f>
        <v>0</v>
      </c>
      <c r="Z43" s="7">
        <f>Leden!Z43+Únor!Z43+Březen!Z43+Duben!Z43+Květen!Z43+Červen!Z43+Červenec!Z43+Srpen!Z43+Září!Z43+Říjen!Z43+Listopad!Z43+Prosinec!Z43</f>
        <v>0</v>
      </c>
      <c r="AA43" s="7">
        <f>Leden!AA43+Únor!AA43+Březen!AA43+Duben!AA43+Květen!AA43+Červen!AA43+Červenec!AA43+Srpen!AA43+Září!AA43+Říjen!AA43+Listopad!AA43+Prosinec!AA43</f>
        <v>0</v>
      </c>
      <c r="AB43" s="7">
        <f>Leden!AB43+Únor!AB43+Březen!AB43+Duben!AB43+Květen!AB43+Červen!AB43+Červenec!AB43+Srpen!AB43+Září!AB43+Říjen!AB43+Listopad!AB43+Prosinec!AB43</f>
        <v>0</v>
      </c>
      <c r="AC43" s="7">
        <f>Leden!AC43+Únor!AC43+Březen!AC43+Duben!AC43+Květen!AC43+Červen!AC43+Červenec!AC43+Srpen!AC43+Září!AC43+Říjen!AC43+Listopad!AC43+Prosinec!AC43</f>
        <v>0</v>
      </c>
      <c r="AD43" s="7">
        <f>Leden!AD43+Únor!AD43+Březen!AD43+Duben!AD43+Květen!AD43+Červen!AD43+Červenec!AD43+Srpen!AD43+Září!AD43+Říjen!AD43+Listopad!AD43+Prosinec!AD43</f>
        <v>0</v>
      </c>
      <c r="AE43" s="7">
        <f>Leden!AE43+Únor!AE43+Březen!AE43+Duben!AE43+Květen!AE43+Červen!AE43+Červenec!AE43+Srpen!AE43+Září!AE43+Říjen!AE43+Listopad!AE43+Prosinec!AE43</f>
        <v>0</v>
      </c>
    </row>
    <row r="44" spans="1:31" x14ac:dyDescent="0.25">
      <c r="A44" s="3" t="s">
        <v>9</v>
      </c>
      <c r="B44" s="7">
        <f>Leden!B44+Únor!B44+Březen!B44+Duben!B44+Květen!B44+Červen!B44+Červenec!B44+Srpen!B44+Září!B44+Říjen!B44+Listopad!B44+Prosinec!B44</f>
        <v>36855</v>
      </c>
      <c r="C44" s="7">
        <f>Leden!C44+Únor!C44+Březen!C44+Duben!C44+Květen!C44+Červen!C44+Červenec!C44+Srpen!C44+Září!C44+Říjen!C44+Listopad!C44+Prosinec!C44</f>
        <v>139714354</v>
      </c>
      <c r="D44" s="7">
        <f>Leden!D44+Únor!D44+Březen!D44+Duben!D44+Květen!D44+Červen!D44+Červenec!D44+Srpen!D44+Září!D44+Říjen!D44+Listopad!D44+Prosinec!D44</f>
        <v>16975</v>
      </c>
      <c r="E44" s="7">
        <f>Leden!E44+Únor!E44+Březen!E44+Duben!E44+Květen!E44+Červen!E44+Červenec!E44+Srpen!E44+Září!E44+Říjen!E44+Listopad!E44+Prosinec!E44</f>
        <v>49883114</v>
      </c>
      <c r="F44" s="7">
        <f>Leden!F44+Únor!F44+Březen!F44+Duben!F44+Květen!F44+Červen!F44+Červenec!F44+Srpen!F44+Září!F44+Říjen!F44+Listopad!F44+Prosinec!F44</f>
        <v>63</v>
      </c>
      <c r="G44" s="7">
        <f>Leden!G44+Únor!G44+Březen!G44+Duben!G44+Květen!G44+Červen!G44+Červenec!G44+Srpen!G44+Září!G44+Říjen!G44+Listopad!G44+Prosinec!G44</f>
        <v>97996</v>
      </c>
      <c r="H44" s="7">
        <f>Leden!H44+Únor!H44+Březen!H44+Duben!H44+Květen!H44+Červen!H44+Červenec!H44+Srpen!H44+Září!H44+Říjen!H44+Listopad!H44+Prosinec!H44</f>
        <v>192</v>
      </c>
      <c r="I44" s="7">
        <f>Leden!I44+Únor!I44+Březen!I44+Duben!I44+Květen!I44+Červen!I44+Červenec!I44+Srpen!I44+Září!I44+Říjen!I44+Listopad!I44+Prosinec!I44</f>
        <v>357667</v>
      </c>
      <c r="J44" s="7">
        <f>Leden!J44+Únor!J44+Březen!J44+Duben!J44+Květen!J44+Červen!J44+Červenec!J44+Srpen!J44+Září!J44+Říjen!J44+Listopad!J44+Prosinec!J44</f>
        <v>88</v>
      </c>
      <c r="K44" s="7">
        <f>Leden!K44+Únor!K44+Březen!K44+Duben!K44+Květen!K44+Červen!K44+Červenec!K44+Srpen!K44+Září!K44+Říjen!K44+Listopad!K44+Prosinec!K44</f>
        <v>79300</v>
      </c>
      <c r="L44" s="7">
        <f>Leden!L44+Únor!L44+Březen!L44+Duben!L44+Květen!L44+Červen!L44+Červenec!L44+Srpen!L44+Září!L44+Říjen!L44+Listopad!L44+Prosinec!L44</f>
        <v>18</v>
      </c>
      <c r="M44" s="7">
        <f>Leden!M44+Únor!M44+Březen!M44+Duben!M44+Květen!M44+Červen!M44+Červenec!M44+Srpen!M44+Září!M44+Říjen!M44+Listopad!M44+Prosinec!M44</f>
        <v>24800</v>
      </c>
      <c r="N44" s="7">
        <f>Leden!N44+Únor!N44+Březen!N44+Duben!N44+Květen!N44+Červen!N44+Červenec!N44+Srpen!N44+Září!N44+Říjen!N44+Listopad!N44+Prosinec!N44</f>
        <v>172</v>
      </c>
      <c r="O44" s="7">
        <f>Leden!O44+Únor!O44+Březen!O44+Duben!O44+Květen!O44+Červen!O44+Červenec!O44+Srpen!O44+Září!O44+Říjen!O44+Listopad!O44+Prosinec!O44</f>
        <v>173260</v>
      </c>
      <c r="P44" s="7">
        <f>Leden!P44+Únor!P44+Březen!P44+Duben!P44+Květen!P44+Červen!P44+Červenec!P44+Srpen!P44+Září!P44+Říjen!P44+Listopad!P44+Prosinec!P44</f>
        <v>0</v>
      </c>
      <c r="Q44" s="7">
        <f>Leden!Q44+Únor!Q44+Březen!Q44+Duben!Q44+Květen!Q44+Červen!Q44+Červenec!Q44+Srpen!Q44+Září!Q44+Říjen!Q44+Listopad!Q44+Prosinec!Q44</f>
        <v>0</v>
      </c>
      <c r="R44" s="33" t="s">
        <v>9</v>
      </c>
      <c r="S44" s="34"/>
      <c r="T44" s="7">
        <f>Leden!T44+Únor!T44+Březen!T44+Duben!T44+Květen!T44+Červen!T44+Červenec!T44+Srpen!T44+Září!T44+Říjen!T44+Listopad!T44+Prosinec!T44</f>
        <v>28739</v>
      </c>
      <c r="U44" s="7">
        <f>Leden!U44+Únor!U44+Březen!U44+Duben!U44+Květen!U44+Červen!U44+Červenec!U44+Srpen!U44+Září!U44+Říjen!U44+Listopad!U44+Prosinec!U44</f>
        <v>163012380</v>
      </c>
      <c r="V44" s="7">
        <f>Leden!V44+Únor!V44+Březen!V44+Duben!V44+Květen!V44+Červen!V44+Červenec!V44+Srpen!V44+Září!V44+Říjen!V44+Listopad!V44+Prosinec!V44</f>
        <v>16457</v>
      </c>
      <c r="W44" s="7">
        <f>Leden!W44+Únor!W44+Březen!W44+Duben!W44+Květen!W44+Červen!W44+Červenec!W44+Srpen!W44+Září!W44+Říjen!W44+Listopad!W44+Prosinec!W44</f>
        <v>7085200</v>
      </c>
      <c r="X44" s="7">
        <f>Leden!X44+Únor!X44+Březen!X44+Duben!X44+Květen!X44+Červen!X44+Červenec!X44+Srpen!X44+Září!X44+Říjen!X44+Listopad!X44+Prosinec!X44</f>
        <v>22</v>
      </c>
      <c r="Y44" s="7">
        <f>Leden!Y44+Únor!Y44+Březen!Y44+Duben!Y44+Květen!Y44+Červen!Y44+Červenec!Y44+Srpen!Y44+Září!Y44+Říjen!Y44+Listopad!Y44+Prosinec!Y44</f>
        <v>2709241</v>
      </c>
      <c r="Z44" s="7">
        <f>Leden!Z44+Únor!Z44+Březen!Z44+Duben!Z44+Květen!Z44+Červen!Z44+Červenec!Z44+Srpen!Z44+Září!Z44+Říjen!Z44+Listopad!Z44+Prosinec!Z44</f>
        <v>0</v>
      </c>
      <c r="AA44" s="7">
        <f>Leden!AA44+Únor!AA44+Březen!AA44+Duben!AA44+Květen!AA44+Červen!AA44+Červenec!AA44+Srpen!AA44+Září!AA44+Říjen!AA44+Listopad!AA44+Prosinec!AA44</f>
        <v>0</v>
      </c>
      <c r="AB44" s="7">
        <f>Leden!AB44+Únor!AB44+Březen!AB44+Duben!AB44+Květen!AB44+Červen!AB44+Červenec!AB44+Srpen!AB44+Září!AB44+Říjen!AB44+Listopad!AB44+Prosinec!AB44</f>
        <v>0</v>
      </c>
      <c r="AC44" s="7">
        <f>Leden!AC44+Únor!AC44+Březen!AC44+Duben!AC44+Květen!AC44+Červen!AC44+Červenec!AC44+Srpen!AC44+Září!AC44+Říjen!AC44+Listopad!AC44+Prosinec!AC44</f>
        <v>0</v>
      </c>
      <c r="AD44" s="7">
        <f>Leden!AD44+Únor!AD44+Březen!AD44+Duben!AD44+Květen!AD44+Červen!AD44+Červenec!AD44+Srpen!AD44+Září!AD44+Říjen!AD44+Listopad!AD44+Prosinec!AD44</f>
        <v>0</v>
      </c>
      <c r="AE44" s="7">
        <f>Leden!AE44+Únor!AE44+Březen!AE44+Duben!AE44+Květen!AE44+Červen!AE44+Červenec!AE44+Srpen!AE44+Září!AE44+Říjen!AE44+Listopad!AE44+Prosinec!AE44</f>
        <v>0</v>
      </c>
    </row>
    <row r="45" spans="1:31" x14ac:dyDescent="0.25">
      <c r="A45" s="3" t="s">
        <v>10</v>
      </c>
      <c r="B45" s="7">
        <f>Leden!B45+Únor!B45+Březen!B45+Duben!B45+Květen!B45+Červen!B45+Červenec!B45+Srpen!B45+Září!B45+Říjen!B45+Listopad!B45+Prosinec!B45</f>
        <v>17186</v>
      </c>
      <c r="C45" s="7">
        <f>Leden!C45+Únor!C45+Březen!C45+Duben!C45+Květen!C45+Červen!C45+Červenec!C45+Srpen!C45+Září!C45+Říjen!C45+Listopad!C45+Prosinec!C45</f>
        <v>63624778</v>
      </c>
      <c r="D45" s="7">
        <f>Leden!D45+Únor!D45+Březen!D45+Duben!D45+Květen!D45+Červen!D45+Červenec!D45+Srpen!D45+Září!D45+Říjen!D45+Listopad!D45+Prosinec!D45</f>
        <v>9151</v>
      </c>
      <c r="E45" s="7">
        <f>Leden!E45+Únor!E45+Březen!E45+Duben!E45+Květen!E45+Červen!E45+Červenec!E45+Srpen!E45+Září!E45+Říjen!E45+Listopad!E45+Prosinec!E45</f>
        <v>23504110</v>
      </c>
      <c r="F45" s="7">
        <f>Leden!F45+Únor!F45+Březen!F45+Duben!F45+Květen!F45+Červen!F45+Červenec!F45+Srpen!F45+Září!F45+Říjen!F45+Listopad!F45+Prosinec!F45</f>
        <v>43</v>
      </c>
      <c r="G45" s="7">
        <f>Leden!G45+Únor!G45+Březen!G45+Duben!G45+Květen!G45+Červen!G45+Červenec!G45+Srpen!G45+Září!G45+Říjen!G45+Listopad!G45+Prosinec!G45</f>
        <v>132799</v>
      </c>
      <c r="H45" s="7">
        <f>Leden!H45+Únor!H45+Březen!H45+Duben!H45+Květen!H45+Červen!H45+Červenec!H45+Srpen!H45+Září!H45+Říjen!H45+Listopad!H45+Prosinec!H45</f>
        <v>55</v>
      </c>
      <c r="I45" s="7">
        <f>Leden!I45+Únor!I45+Březen!I45+Duben!I45+Květen!I45+Červen!I45+Červenec!I45+Srpen!I45+Září!I45+Říjen!I45+Listopad!I45+Prosinec!I45</f>
        <v>87322</v>
      </c>
      <c r="J45" s="7">
        <f>Leden!J45+Únor!J45+Březen!J45+Duben!J45+Květen!J45+Červen!J45+Červenec!J45+Srpen!J45+Září!J45+Říjen!J45+Listopad!J45+Prosinec!J45</f>
        <v>102</v>
      </c>
      <c r="K45" s="7">
        <f>Leden!K45+Únor!K45+Březen!K45+Duben!K45+Květen!K45+Červen!K45+Červenec!K45+Srpen!K45+Září!K45+Říjen!K45+Listopad!K45+Prosinec!K45</f>
        <v>52300</v>
      </c>
      <c r="L45" s="7">
        <f>Leden!L45+Únor!L45+Březen!L45+Duben!L45+Květen!L45+Červen!L45+Červenec!L45+Srpen!L45+Září!L45+Říjen!L45+Listopad!L45+Prosinec!L45</f>
        <v>2</v>
      </c>
      <c r="M45" s="7">
        <f>Leden!M45+Únor!M45+Březen!M45+Duben!M45+Květen!M45+Červen!M45+Červenec!M45+Srpen!M45+Září!M45+Říjen!M45+Listopad!M45+Prosinec!M45</f>
        <v>2200</v>
      </c>
      <c r="N45" s="7">
        <f>Leden!N45+Únor!N45+Březen!N45+Duben!N45+Květen!N45+Červen!N45+Červenec!N45+Srpen!N45+Září!N45+Říjen!N45+Listopad!N45+Prosinec!N45</f>
        <v>313</v>
      </c>
      <c r="O45" s="7">
        <f>Leden!O45+Únor!O45+Březen!O45+Duben!O45+Květen!O45+Červen!O45+Červenec!O45+Srpen!O45+Září!O45+Říjen!O45+Listopad!O45+Prosinec!O45</f>
        <v>251657</v>
      </c>
      <c r="P45" s="7">
        <f>Leden!P45+Únor!P45+Březen!P45+Duben!P45+Květen!P45+Červen!P45+Červenec!P45+Srpen!P45+Září!P45+Říjen!P45+Listopad!P45+Prosinec!P45</f>
        <v>2</v>
      </c>
      <c r="Q45" s="7">
        <f>Leden!Q45+Únor!Q45+Březen!Q45+Duben!Q45+Květen!Q45+Červen!Q45+Červenec!Q45+Srpen!Q45+Září!Q45+Říjen!Q45+Listopad!Q45+Prosinec!Q45</f>
        <v>51150</v>
      </c>
      <c r="R45" s="33" t="s">
        <v>10</v>
      </c>
      <c r="S45" s="34"/>
      <c r="T45" s="7">
        <f>Leden!T45+Únor!T45+Březen!T45+Duben!T45+Květen!T45+Červen!T45+Červenec!T45+Srpen!T45+Září!T45+Říjen!T45+Listopad!T45+Prosinec!T45</f>
        <v>16115</v>
      </c>
      <c r="U45" s="7">
        <f>Leden!U45+Únor!U45+Březen!U45+Duben!U45+Květen!U45+Červen!U45+Červenec!U45+Srpen!U45+Září!U45+Říjen!U45+Listopad!U45+Prosinec!U45</f>
        <v>95694900</v>
      </c>
      <c r="V45" s="7">
        <f>Leden!V45+Únor!V45+Březen!V45+Duben!V45+Květen!V45+Červen!V45+Červenec!V45+Srpen!V45+Září!V45+Říjen!V45+Listopad!V45+Prosinec!V45</f>
        <v>7407</v>
      </c>
      <c r="W45" s="7">
        <f>Leden!W45+Únor!W45+Březen!W45+Duben!W45+Květen!W45+Červen!W45+Červenec!W45+Srpen!W45+Září!W45+Říjen!W45+Listopad!W45+Prosinec!W45</f>
        <v>3220800</v>
      </c>
      <c r="X45" s="7">
        <f>Leden!X45+Únor!X45+Březen!X45+Duben!X45+Květen!X45+Červen!X45+Červenec!X45+Srpen!X45+Září!X45+Říjen!X45+Listopad!X45+Prosinec!X45</f>
        <v>13</v>
      </c>
      <c r="Y45" s="7">
        <f>Leden!Y45+Únor!Y45+Březen!Y45+Duben!Y45+Květen!Y45+Červen!Y45+Červenec!Y45+Srpen!Y45+Září!Y45+Říjen!Y45+Listopad!Y45+Prosinec!Y45</f>
        <v>2066745</v>
      </c>
      <c r="Z45" s="7">
        <f>Leden!Z45+Únor!Z45+Březen!Z45+Duben!Z45+Květen!Z45+Červen!Z45+Červenec!Z45+Srpen!Z45+Září!Z45+Říjen!Z45+Listopad!Z45+Prosinec!Z45</f>
        <v>0</v>
      </c>
      <c r="AA45" s="7">
        <f>Leden!AA45+Únor!AA45+Březen!AA45+Duben!AA45+Květen!AA45+Červen!AA45+Červenec!AA45+Srpen!AA45+Září!AA45+Říjen!AA45+Listopad!AA45+Prosinec!AA45</f>
        <v>0</v>
      </c>
      <c r="AB45" s="7">
        <f>Leden!AB45+Únor!AB45+Březen!AB45+Duben!AB45+Květen!AB45+Červen!AB45+Červenec!AB45+Srpen!AB45+Září!AB45+Říjen!AB45+Listopad!AB45+Prosinec!AB45</f>
        <v>0</v>
      </c>
      <c r="AC45" s="7">
        <f>Leden!AC45+Únor!AC45+Březen!AC45+Duben!AC45+Květen!AC45+Červen!AC45+Červenec!AC45+Srpen!AC45+Září!AC45+Říjen!AC45+Listopad!AC45+Prosinec!AC45</f>
        <v>0</v>
      </c>
      <c r="AD45" s="7">
        <f>Leden!AD45+Únor!AD45+Březen!AD45+Duben!AD45+Květen!AD45+Červen!AD45+Červenec!AD45+Srpen!AD45+Září!AD45+Říjen!AD45+Listopad!AD45+Prosinec!AD45</f>
        <v>0</v>
      </c>
      <c r="AE45" s="7">
        <f>Leden!AE45+Únor!AE45+Březen!AE45+Duben!AE45+Květen!AE45+Červen!AE45+Červenec!AE45+Srpen!AE45+Září!AE45+Říjen!AE45+Listopad!AE45+Prosinec!AE45</f>
        <v>0</v>
      </c>
    </row>
    <row r="46" spans="1:31" x14ac:dyDescent="0.25">
      <c r="A46" s="3" t="s">
        <v>11</v>
      </c>
      <c r="B46" s="7">
        <f>Leden!B46+Únor!B46+Březen!B46+Duben!B46+Květen!B46+Červen!B46+Červenec!B46+Srpen!B46+Září!B46+Říjen!B46+Listopad!B46+Prosinec!B46</f>
        <v>19232</v>
      </c>
      <c r="C46" s="7">
        <f>Leden!C46+Únor!C46+Březen!C46+Duben!C46+Květen!C46+Červen!C46+Červenec!C46+Srpen!C46+Září!C46+Říjen!C46+Listopad!C46+Prosinec!C46</f>
        <v>74699114</v>
      </c>
      <c r="D46" s="7">
        <f>Leden!D46+Únor!D46+Březen!D46+Duben!D46+Květen!D46+Červen!D46+Červenec!D46+Srpen!D46+Září!D46+Říjen!D46+Listopad!D46+Prosinec!D46</f>
        <v>9557</v>
      </c>
      <c r="E46" s="7">
        <f>Leden!E46+Únor!E46+Březen!E46+Duben!E46+Květen!E46+Červen!E46+Červenec!E46+Srpen!E46+Září!E46+Říjen!E46+Listopad!E46+Prosinec!E46</f>
        <v>31922669</v>
      </c>
      <c r="F46" s="7">
        <f>Leden!F46+Únor!F46+Březen!F46+Duben!F46+Květen!F46+Červen!F46+Červenec!F46+Srpen!F46+Září!F46+Říjen!F46+Listopad!F46+Prosinec!F46</f>
        <v>27</v>
      </c>
      <c r="G46" s="7">
        <f>Leden!G46+Únor!G46+Březen!G46+Duben!G46+Květen!G46+Červen!G46+Červenec!G46+Srpen!G46+Září!G46+Říjen!G46+Listopad!G46+Prosinec!G46</f>
        <v>106500</v>
      </c>
      <c r="H46" s="7">
        <f>Leden!H46+Únor!H46+Březen!H46+Duben!H46+Květen!H46+Červen!H46+Červenec!H46+Srpen!H46+Září!H46+Říjen!H46+Listopad!H46+Prosinec!H46</f>
        <v>61</v>
      </c>
      <c r="I46" s="7">
        <f>Leden!I46+Únor!I46+Březen!I46+Duben!I46+Květen!I46+Červen!I46+Červenec!I46+Srpen!I46+Září!I46+Říjen!I46+Listopad!I46+Prosinec!I46</f>
        <v>103579</v>
      </c>
      <c r="J46" s="7">
        <f>Leden!J46+Únor!J46+Březen!J46+Duben!J46+Květen!J46+Červen!J46+Červenec!J46+Srpen!J46+Září!J46+Říjen!J46+Listopad!J46+Prosinec!J46</f>
        <v>105</v>
      </c>
      <c r="K46" s="7">
        <f>Leden!K46+Únor!K46+Březen!K46+Duben!K46+Květen!K46+Červen!K46+Červenec!K46+Srpen!K46+Září!K46+Říjen!K46+Listopad!K46+Prosinec!K46</f>
        <v>53200</v>
      </c>
      <c r="L46" s="7">
        <f>Leden!L46+Únor!L46+Březen!L46+Duben!L46+Květen!L46+Červen!L46+Červenec!L46+Srpen!L46+Září!L46+Říjen!L46+Listopad!L46+Prosinec!L46</f>
        <v>3</v>
      </c>
      <c r="M46" s="7">
        <f>Leden!M46+Únor!M46+Březen!M46+Duben!M46+Květen!M46+Červen!M46+Červenec!M46+Srpen!M46+Září!M46+Říjen!M46+Listopad!M46+Prosinec!M46</f>
        <v>6080</v>
      </c>
      <c r="N46" s="7">
        <f>Leden!N46+Únor!N46+Březen!N46+Duben!N46+Květen!N46+Červen!N46+Červenec!N46+Srpen!N46+Září!N46+Říjen!N46+Listopad!N46+Prosinec!N46</f>
        <v>89</v>
      </c>
      <c r="O46" s="7">
        <f>Leden!O46+Únor!O46+Březen!O46+Duben!O46+Květen!O46+Červen!O46+Červenec!O46+Srpen!O46+Září!O46+Říjen!O46+Listopad!O46+Prosinec!O46</f>
        <v>95940</v>
      </c>
      <c r="P46" s="7">
        <f>Leden!P46+Únor!P46+Březen!P46+Duben!P46+Květen!P46+Červen!P46+Červenec!P46+Srpen!P46+Září!P46+Říjen!P46+Listopad!P46+Prosinec!P46</f>
        <v>1</v>
      </c>
      <c r="Q46" s="7">
        <f>Leden!Q46+Únor!Q46+Březen!Q46+Duben!Q46+Květen!Q46+Červen!Q46+Červenec!Q46+Srpen!Q46+Září!Q46+Říjen!Q46+Listopad!Q46+Prosinec!Q46</f>
        <v>35000</v>
      </c>
      <c r="R46" s="33" t="s">
        <v>11</v>
      </c>
      <c r="S46" s="34"/>
      <c r="T46" s="7">
        <f>Leden!T46+Únor!T46+Březen!T46+Duben!T46+Květen!T46+Červen!T46+Červenec!T46+Srpen!T46+Září!T46+Říjen!T46+Listopad!T46+Prosinec!T46</f>
        <v>29580</v>
      </c>
      <c r="U46" s="7">
        <f>Leden!U46+Únor!U46+Březen!U46+Duben!U46+Květen!U46+Červen!U46+Červenec!U46+Srpen!U46+Září!U46+Říjen!U46+Listopad!U46+Prosinec!U46</f>
        <v>181899500</v>
      </c>
      <c r="V46" s="7">
        <f>Leden!V46+Únor!V46+Březen!V46+Duben!V46+Květen!V46+Červen!V46+Červenec!V46+Srpen!V46+Září!V46+Říjen!V46+Listopad!V46+Prosinec!V46</f>
        <v>18915</v>
      </c>
      <c r="W46" s="7">
        <f>Leden!W46+Únor!W46+Březen!W46+Duben!W46+Květen!W46+Červen!W46+Červenec!W46+Srpen!W46+Září!W46+Říjen!W46+Listopad!W46+Prosinec!W46</f>
        <v>8103600</v>
      </c>
      <c r="X46" s="7">
        <f>Leden!X46+Únor!X46+Březen!X46+Duben!X46+Květen!X46+Červen!X46+Červenec!X46+Srpen!X46+Září!X46+Říjen!X46+Listopad!X46+Prosinec!X46</f>
        <v>48</v>
      </c>
      <c r="Y46" s="7">
        <f>Leden!Y46+Únor!Y46+Březen!Y46+Duben!Y46+Květen!Y46+Červen!Y46+Červenec!Y46+Srpen!Y46+Září!Y46+Říjen!Y46+Listopad!Y46+Prosinec!Y46</f>
        <v>5750799</v>
      </c>
      <c r="Z46" s="7">
        <f>Leden!Z46+Únor!Z46+Březen!Z46+Duben!Z46+Květen!Z46+Červen!Z46+Červenec!Z46+Srpen!Z46+Září!Z46+Říjen!Z46+Listopad!Z46+Prosinec!Z46</f>
        <v>0</v>
      </c>
      <c r="AA46" s="7">
        <f>Leden!AA46+Únor!AA46+Březen!AA46+Duben!AA46+Květen!AA46+Červen!AA46+Červenec!AA46+Srpen!AA46+Září!AA46+Říjen!AA46+Listopad!AA46+Prosinec!AA46</f>
        <v>0</v>
      </c>
      <c r="AB46" s="7">
        <f>Leden!AB46+Únor!AB46+Březen!AB46+Duben!AB46+Květen!AB46+Červen!AB46+Červenec!AB46+Srpen!AB46+Září!AB46+Říjen!AB46+Listopad!AB46+Prosinec!AB46</f>
        <v>0</v>
      </c>
      <c r="AC46" s="7">
        <f>Leden!AC46+Únor!AC46+Březen!AC46+Duben!AC46+Květen!AC46+Červen!AC46+Červenec!AC46+Srpen!AC46+Září!AC46+Říjen!AC46+Listopad!AC46+Prosinec!AC46</f>
        <v>0</v>
      </c>
      <c r="AD46" s="7">
        <f>Leden!AD46+Únor!AD46+Březen!AD46+Duben!AD46+Květen!AD46+Červen!AD46+Červenec!AD46+Srpen!AD46+Září!AD46+Říjen!AD46+Listopad!AD46+Prosinec!AD46</f>
        <v>0</v>
      </c>
      <c r="AE46" s="7">
        <f>Leden!AE46+Únor!AE46+Březen!AE46+Duben!AE46+Květen!AE46+Červen!AE46+Červenec!AE46+Srpen!AE46+Září!AE46+Říjen!AE46+Listopad!AE46+Prosinec!AE46</f>
        <v>0</v>
      </c>
    </row>
    <row r="47" spans="1:31" x14ac:dyDescent="0.25">
      <c r="A47" s="3" t="s">
        <v>12</v>
      </c>
      <c r="B47" s="7">
        <f>Leden!B47+Únor!B47+Březen!B47+Duben!B47+Květen!B47+Červen!B47+Červenec!B47+Srpen!B47+Září!B47+Říjen!B47+Listopad!B47+Prosinec!B47</f>
        <v>6748</v>
      </c>
      <c r="C47" s="7">
        <f>Leden!C47+Únor!C47+Březen!C47+Duben!C47+Květen!C47+Červen!C47+Červenec!C47+Srpen!C47+Září!C47+Říjen!C47+Listopad!C47+Prosinec!C47</f>
        <v>22954152</v>
      </c>
      <c r="D47" s="7">
        <f>Leden!D47+Únor!D47+Březen!D47+Duben!D47+Květen!D47+Červen!D47+Červenec!D47+Srpen!D47+Září!D47+Říjen!D47+Listopad!D47+Prosinec!D47</f>
        <v>2286</v>
      </c>
      <c r="E47" s="7">
        <f>Leden!E47+Únor!E47+Březen!E47+Duben!E47+Květen!E47+Červen!E47+Červenec!E47+Srpen!E47+Září!E47+Říjen!E47+Listopad!E47+Prosinec!E47</f>
        <v>5231840</v>
      </c>
      <c r="F47" s="7">
        <f>Leden!F47+Únor!F47+Březen!F47+Duben!F47+Květen!F47+Červen!F47+Červenec!F47+Srpen!F47+Září!F47+Říjen!F47+Listopad!F47+Prosinec!F47</f>
        <v>4</v>
      </c>
      <c r="G47" s="7">
        <f>Leden!G47+Únor!G47+Březen!G47+Duben!G47+Květen!G47+Červen!G47+Červenec!G47+Srpen!G47+Září!G47+Říjen!G47+Listopad!G47+Prosinec!G47</f>
        <v>16000</v>
      </c>
      <c r="H47" s="7">
        <f>Leden!H47+Únor!H47+Březen!H47+Duben!H47+Květen!H47+Červen!H47+Červenec!H47+Srpen!H47+Září!H47+Říjen!H47+Listopad!H47+Prosinec!H47</f>
        <v>93</v>
      </c>
      <c r="I47" s="7">
        <f>Leden!I47+Únor!I47+Březen!I47+Duben!I47+Květen!I47+Červen!I47+Červenec!I47+Srpen!I47+Září!I47+Říjen!I47+Listopad!I47+Prosinec!I47</f>
        <v>150232</v>
      </c>
      <c r="J47" s="7">
        <f>Leden!J47+Únor!J47+Březen!J47+Duben!J47+Květen!J47+Červen!J47+Červenec!J47+Srpen!J47+Září!J47+Říjen!J47+Listopad!J47+Prosinec!J47</f>
        <v>14</v>
      </c>
      <c r="K47" s="7">
        <f>Leden!K47+Únor!K47+Březen!K47+Duben!K47+Květen!K47+Červen!K47+Červenec!K47+Srpen!K47+Září!K47+Říjen!K47+Listopad!K47+Prosinec!K47</f>
        <v>12200</v>
      </c>
      <c r="L47" s="7">
        <f>Leden!L47+Únor!L47+Březen!L47+Duben!L47+Květen!L47+Červen!L47+Červenec!L47+Srpen!L47+Září!L47+Říjen!L47+Listopad!L47+Prosinec!L47</f>
        <v>4</v>
      </c>
      <c r="M47" s="7">
        <f>Leden!M47+Únor!M47+Březen!M47+Duben!M47+Květen!M47+Červen!M47+Červenec!M47+Srpen!M47+Září!M47+Říjen!M47+Listopad!M47+Prosinec!M47</f>
        <v>3200</v>
      </c>
      <c r="N47" s="7">
        <f>Leden!N47+Únor!N47+Březen!N47+Duben!N47+Květen!N47+Červen!N47+Červenec!N47+Srpen!N47+Září!N47+Říjen!N47+Listopad!N47+Prosinec!N47</f>
        <v>108</v>
      </c>
      <c r="O47" s="7">
        <f>Leden!O47+Únor!O47+Březen!O47+Duben!O47+Květen!O47+Červen!O47+Červenec!O47+Srpen!O47+Září!O47+Říjen!O47+Listopad!O47+Prosinec!O47</f>
        <v>129312</v>
      </c>
      <c r="P47" s="7">
        <f>Leden!P47+Únor!P47+Březen!P47+Duben!P47+Květen!P47+Červen!P47+Červenec!P47+Srpen!P47+Září!P47+Říjen!P47+Listopad!P47+Prosinec!P47</f>
        <v>26</v>
      </c>
      <c r="Q47" s="7">
        <f>Leden!Q47+Únor!Q47+Březen!Q47+Duben!Q47+Květen!Q47+Červen!Q47+Červenec!Q47+Srpen!Q47+Září!Q47+Říjen!Q47+Listopad!Q47+Prosinec!Q47</f>
        <v>309573</v>
      </c>
      <c r="R47" s="33" t="s">
        <v>12</v>
      </c>
      <c r="S47" s="34"/>
      <c r="T47" s="7">
        <f>Leden!T47+Únor!T47+Březen!T47+Duben!T47+Květen!T47+Červen!T47+Červenec!T47+Srpen!T47+Září!T47+Říjen!T47+Listopad!T47+Prosinec!T47</f>
        <v>0</v>
      </c>
      <c r="U47" s="7">
        <f>Leden!U47+Únor!U47+Březen!U47+Duben!U47+Květen!U47+Červen!U47+Červenec!U47+Srpen!U47+Září!U47+Říjen!U47+Listopad!U47+Prosinec!U47</f>
        <v>0</v>
      </c>
      <c r="V47" s="7">
        <f>Leden!V47+Únor!V47+Březen!V47+Duben!V47+Květen!V47+Červen!V47+Červenec!V47+Srpen!V47+Září!V47+Říjen!V47+Listopad!V47+Prosinec!V47</f>
        <v>0</v>
      </c>
      <c r="W47" s="7">
        <f>Leden!W47+Únor!W47+Březen!W47+Duben!W47+Květen!W47+Červen!W47+Červenec!W47+Srpen!W47+Září!W47+Říjen!W47+Listopad!W47+Prosinec!W47</f>
        <v>0</v>
      </c>
      <c r="X47" s="7">
        <f>Leden!X47+Únor!X47+Březen!X47+Duben!X47+Květen!X47+Červen!X47+Červenec!X47+Srpen!X47+Září!X47+Říjen!X47+Listopad!X47+Prosinec!X47</f>
        <v>0</v>
      </c>
      <c r="Y47" s="7">
        <f>Leden!Y47+Únor!Y47+Březen!Y47+Duben!Y47+Květen!Y47+Červen!Y47+Červenec!Y47+Srpen!Y47+Září!Y47+Říjen!Y47+Listopad!Y47+Prosinec!Y47</f>
        <v>0</v>
      </c>
      <c r="Z47" s="7">
        <f>Leden!Z47+Únor!Z47+Březen!Z47+Duben!Z47+Květen!Z47+Červen!Z47+Červenec!Z47+Srpen!Z47+Září!Z47+Říjen!Z47+Listopad!Z47+Prosinec!Z47</f>
        <v>0</v>
      </c>
      <c r="AA47" s="7">
        <f>Leden!AA47+Únor!AA47+Březen!AA47+Duben!AA47+Květen!AA47+Červen!AA47+Červenec!AA47+Srpen!AA47+Září!AA47+Říjen!AA47+Listopad!AA47+Prosinec!AA47</f>
        <v>0</v>
      </c>
      <c r="AB47" s="7">
        <f>Leden!AB47+Únor!AB47+Březen!AB47+Duben!AB47+Květen!AB47+Červen!AB47+Červenec!AB47+Srpen!AB47+Září!AB47+Říjen!AB47+Listopad!AB47+Prosinec!AB47</f>
        <v>0</v>
      </c>
      <c r="AC47" s="7">
        <f>Leden!AC47+Únor!AC47+Březen!AC47+Duben!AC47+Květen!AC47+Červen!AC47+Červenec!AC47+Srpen!AC47+Září!AC47+Říjen!AC47+Listopad!AC47+Prosinec!AC47</f>
        <v>0</v>
      </c>
      <c r="AD47" s="7">
        <f>Leden!AD47+Únor!AD47+Březen!AD47+Duben!AD47+Květen!AD47+Červen!AD47+Červenec!AD47+Srpen!AD47+Září!AD47+Říjen!AD47+Listopad!AD47+Prosinec!AD47</f>
        <v>0</v>
      </c>
      <c r="AE47" s="7">
        <f>Leden!AE47+Únor!AE47+Březen!AE47+Duben!AE47+Květen!AE47+Červen!AE47+Červenec!AE47+Srpen!AE47+Září!AE47+Říjen!AE47+Listopad!AE47+Prosinec!AE47</f>
        <v>0</v>
      </c>
    </row>
    <row r="48" spans="1:31" x14ac:dyDescent="0.25">
      <c r="A48" s="3" t="s">
        <v>13</v>
      </c>
      <c r="B48" s="7">
        <f>Leden!B48+Únor!B48+Březen!B48+Duben!B48+Květen!B48+Červen!B48+Červenec!B48+Srpen!B48+Září!B48+Říjen!B48+Listopad!B48+Prosinec!B48</f>
        <v>8280</v>
      </c>
      <c r="C48" s="7">
        <f>Leden!C48+Únor!C48+Březen!C48+Duben!C48+Květen!C48+Červen!C48+Červenec!C48+Srpen!C48+Září!C48+Říjen!C48+Listopad!C48+Prosinec!C48</f>
        <v>32014978</v>
      </c>
      <c r="D48" s="7">
        <f>Leden!D48+Únor!D48+Březen!D48+Duben!D48+Květen!D48+Červen!D48+Červenec!D48+Srpen!D48+Září!D48+Říjen!D48+Listopad!D48+Prosinec!D48</f>
        <v>3206</v>
      </c>
      <c r="E48" s="7">
        <f>Leden!E48+Únor!E48+Březen!E48+Duben!E48+Květen!E48+Červen!E48+Červenec!E48+Srpen!E48+Září!E48+Říjen!E48+Listopad!E48+Prosinec!E48</f>
        <v>8918322</v>
      </c>
      <c r="F48" s="7">
        <f>Leden!F48+Únor!F48+Březen!F48+Duben!F48+Květen!F48+Červen!F48+Červenec!F48+Srpen!F48+Září!F48+Říjen!F48+Listopad!F48+Prosinec!F48</f>
        <v>4</v>
      </c>
      <c r="G48" s="7">
        <f>Leden!G48+Únor!G48+Březen!G48+Duben!G48+Květen!G48+Červen!G48+Červenec!G48+Srpen!G48+Září!G48+Říjen!G48+Listopad!G48+Prosinec!G48</f>
        <v>10500</v>
      </c>
      <c r="H48" s="7">
        <f>Leden!H48+Únor!H48+Březen!H48+Duben!H48+Květen!H48+Červen!H48+Červenec!H48+Srpen!H48+Září!H48+Říjen!H48+Listopad!H48+Prosinec!H48</f>
        <v>22</v>
      </c>
      <c r="I48" s="7">
        <f>Leden!I48+Únor!I48+Březen!I48+Duben!I48+Květen!I48+Červen!I48+Červenec!I48+Srpen!I48+Září!I48+Říjen!I48+Listopad!I48+Prosinec!I48</f>
        <v>38986</v>
      </c>
      <c r="J48" s="7">
        <f>Leden!J48+Únor!J48+Březen!J48+Duben!J48+Květen!J48+Červen!J48+Červenec!J48+Srpen!J48+Září!J48+Říjen!J48+Listopad!J48+Prosinec!J48</f>
        <v>8</v>
      </c>
      <c r="K48" s="7">
        <f>Leden!K48+Únor!K48+Březen!K48+Duben!K48+Květen!K48+Červen!K48+Červenec!K48+Srpen!K48+Září!K48+Říjen!K48+Listopad!K48+Prosinec!K48</f>
        <v>8000</v>
      </c>
      <c r="L48" s="7">
        <f>Leden!L48+Únor!L48+Březen!L48+Duben!L48+Květen!L48+Červen!L48+Červenec!L48+Srpen!L48+Září!L48+Říjen!L48+Listopad!L48+Prosinec!L48</f>
        <v>1</v>
      </c>
      <c r="M48" s="7">
        <f>Leden!M48+Únor!M48+Březen!M48+Duben!M48+Květen!M48+Červen!M48+Červenec!M48+Srpen!M48+Září!M48+Říjen!M48+Listopad!M48+Prosinec!M48</f>
        <v>2200</v>
      </c>
      <c r="N48" s="7">
        <f>Leden!N48+Únor!N48+Březen!N48+Duben!N48+Květen!N48+Červen!N48+Červenec!N48+Srpen!N48+Září!N48+Říjen!N48+Listopad!N48+Prosinec!N48</f>
        <v>26</v>
      </c>
      <c r="O48" s="7">
        <f>Leden!O48+Únor!O48+Březen!O48+Duben!O48+Květen!O48+Červen!O48+Červenec!O48+Srpen!O48+Září!O48+Říjen!O48+Listopad!O48+Prosinec!O48</f>
        <v>52704</v>
      </c>
      <c r="P48" s="7">
        <f>Leden!P48+Únor!P48+Březen!P48+Duben!P48+Květen!P48+Červen!P48+Červenec!P48+Srpen!P48+Září!P48+Říjen!P48+Listopad!P48+Prosinec!P48</f>
        <v>0</v>
      </c>
      <c r="Q48" s="7">
        <f>Leden!Q48+Únor!Q48+Březen!Q48+Duben!Q48+Květen!Q48+Červen!Q48+Červenec!Q48+Srpen!Q48+Září!Q48+Říjen!Q48+Listopad!Q48+Prosinec!Q48</f>
        <v>0</v>
      </c>
      <c r="R48" s="33" t="s">
        <v>13</v>
      </c>
      <c r="S48" s="34"/>
      <c r="T48" s="7">
        <f>Leden!T48+Únor!T48+Březen!T48+Duben!T48+Květen!T48+Červen!T48+Červenec!T48+Srpen!T48+Září!T48+Říjen!T48+Listopad!T48+Prosinec!T48</f>
        <v>17575</v>
      </c>
      <c r="U48" s="7">
        <f>Leden!U48+Únor!U48+Březen!U48+Duben!U48+Květen!U48+Červen!U48+Červenec!U48+Srpen!U48+Září!U48+Říjen!U48+Listopad!U48+Prosinec!U48</f>
        <v>110381460</v>
      </c>
      <c r="V48" s="7">
        <f>Leden!V48+Únor!V48+Březen!V48+Duben!V48+Květen!V48+Červen!V48+Červenec!V48+Srpen!V48+Září!V48+Říjen!V48+Listopad!V48+Prosinec!V48</f>
        <v>8525</v>
      </c>
      <c r="W48" s="7">
        <f>Leden!W48+Únor!W48+Březen!W48+Duben!W48+Květen!W48+Červen!W48+Červenec!W48+Srpen!W48+Září!W48+Říjen!W48+Listopad!W48+Prosinec!W48</f>
        <v>3744000</v>
      </c>
      <c r="X48" s="7">
        <f>Leden!X48+Únor!X48+Březen!X48+Duben!X48+Květen!X48+Červen!X48+Červenec!X48+Srpen!X48+Září!X48+Říjen!X48+Listopad!X48+Prosinec!X48</f>
        <v>28</v>
      </c>
      <c r="Y48" s="7">
        <f>Leden!Y48+Únor!Y48+Březen!Y48+Duben!Y48+Květen!Y48+Červen!Y48+Červenec!Y48+Srpen!Y48+Září!Y48+Říjen!Y48+Listopad!Y48+Prosinec!Y48</f>
        <v>3169288</v>
      </c>
      <c r="Z48" s="7">
        <f>Leden!Z48+Únor!Z48+Březen!Z48+Duben!Z48+Květen!Z48+Červen!Z48+Červenec!Z48+Srpen!Z48+Září!Z48+Říjen!Z48+Listopad!Z48+Prosinec!Z48</f>
        <v>0</v>
      </c>
      <c r="AA48" s="7">
        <f>Leden!AA48+Únor!AA48+Březen!AA48+Duben!AA48+Květen!AA48+Červen!AA48+Červenec!AA48+Srpen!AA48+Září!AA48+Říjen!AA48+Listopad!AA48+Prosinec!AA48</f>
        <v>0</v>
      </c>
      <c r="AB48" s="7">
        <f>Leden!AB48+Únor!AB48+Březen!AB48+Duben!AB48+Květen!AB48+Červen!AB48+Červenec!AB48+Srpen!AB48+Září!AB48+Říjen!AB48+Listopad!AB48+Prosinec!AB48</f>
        <v>0</v>
      </c>
      <c r="AC48" s="7">
        <f>Leden!AC48+Únor!AC48+Březen!AC48+Duben!AC48+Květen!AC48+Červen!AC48+Červenec!AC48+Srpen!AC48+Září!AC48+Říjen!AC48+Listopad!AC48+Prosinec!AC48</f>
        <v>0</v>
      </c>
      <c r="AD48" s="7">
        <f>Leden!AD48+Únor!AD48+Březen!AD48+Duben!AD48+Květen!AD48+Červen!AD48+Červenec!AD48+Srpen!AD48+Září!AD48+Říjen!AD48+Listopad!AD48+Prosinec!AD48</f>
        <v>0</v>
      </c>
      <c r="AE48" s="7">
        <f>Leden!AE48+Únor!AE48+Březen!AE48+Duben!AE48+Květen!AE48+Červen!AE48+Červenec!AE48+Srpen!AE48+Září!AE48+Říjen!AE48+Listopad!AE48+Prosinec!AE48</f>
        <v>0</v>
      </c>
    </row>
    <row r="49" spans="1:31" x14ac:dyDescent="0.25">
      <c r="A49" s="3" t="s">
        <v>28</v>
      </c>
      <c r="B49" s="7">
        <f>Leden!B49+Únor!B49+Březen!B49+Duben!B49+Květen!B49+Červen!B49+Červenec!B49+Srpen!B49+Září!B49+Říjen!B49+Listopad!B49+Prosinec!B49</f>
        <v>4108</v>
      </c>
      <c r="C49" s="7">
        <f>Leden!C49+Únor!C49+Březen!C49+Duben!C49+Květen!C49+Červen!C49+Červenec!C49+Srpen!C49+Září!C49+Říjen!C49+Listopad!C49+Prosinec!C49</f>
        <v>14644184</v>
      </c>
      <c r="D49" s="7">
        <f>Leden!D49+Únor!D49+Březen!D49+Duben!D49+Květen!D49+Červen!D49+Červenec!D49+Srpen!D49+Září!D49+Říjen!D49+Listopad!D49+Prosinec!D49</f>
        <v>1879</v>
      </c>
      <c r="E49" s="7">
        <f>Leden!E49+Únor!E49+Březen!E49+Duben!E49+Květen!E49+Červen!E49+Červenec!E49+Srpen!E49+Září!E49+Říjen!E49+Listopad!E49+Prosinec!E49</f>
        <v>5918300</v>
      </c>
      <c r="F49" s="7">
        <f>Leden!F49+Únor!F49+Březen!F49+Duben!F49+Květen!F49+Červen!F49+Červenec!F49+Srpen!F49+Září!F49+Říjen!F49+Listopad!F49+Prosinec!F49</f>
        <v>8</v>
      </c>
      <c r="G49" s="7">
        <f>Leden!G49+Únor!G49+Březen!G49+Duben!G49+Květen!G49+Červen!G49+Červenec!G49+Srpen!G49+Září!G49+Říjen!G49+Listopad!G49+Prosinec!G49</f>
        <v>23600</v>
      </c>
      <c r="H49" s="7">
        <f>Leden!H49+Únor!H49+Březen!H49+Duben!H49+Květen!H49+Červen!H49+Červenec!H49+Srpen!H49+Září!H49+Říjen!H49+Listopad!H49+Prosinec!H49</f>
        <v>27</v>
      </c>
      <c r="I49" s="7">
        <f>Leden!I49+Únor!I49+Březen!I49+Duben!I49+Květen!I49+Červen!I49+Červenec!I49+Srpen!I49+Září!I49+Říjen!I49+Listopad!I49+Prosinec!I49</f>
        <v>45631</v>
      </c>
      <c r="J49" s="7">
        <f>Leden!J49+Únor!J49+Březen!J49+Duben!J49+Květen!J49+Červen!J49+Červenec!J49+Srpen!J49+Září!J49+Říjen!J49+Listopad!J49+Prosinec!J49</f>
        <v>18</v>
      </c>
      <c r="K49" s="7">
        <f>Leden!K49+Únor!K49+Březen!K49+Duben!K49+Květen!K49+Červen!K49+Červenec!K49+Srpen!K49+Září!K49+Říjen!K49+Listopad!K49+Prosinec!K49</f>
        <v>6350</v>
      </c>
      <c r="L49" s="7">
        <f>Leden!L49+Únor!L49+Březen!L49+Duben!L49+Květen!L49+Červen!L49+Červenec!L49+Srpen!L49+Září!L49+Říjen!L49+Listopad!L49+Prosinec!L49</f>
        <v>2</v>
      </c>
      <c r="M49" s="7">
        <f>Leden!M49+Únor!M49+Březen!M49+Duben!M49+Květen!M49+Červen!M49+Červenec!M49+Srpen!M49+Září!M49+Říjen!M49+Listopad!M49+Prosinec!M49</f>
        <v>2000</v>
      </c>
      <c r="N49" s="7">
        <f>Leden!N49+Únor!N49+Březen!N49+Duben!N49+Květen!N49+Červen!N49+Červenec!N49+Srpen!N49+Září!N49+Říjen!N49+Listopad!N49+Prosinec!N49</f>
        <v>28</v>
      </c>
      <c r="O49" s="7">
        <f>Leden!O49+Únor!O49+Březen!O49+Duben!O49+Květen!O49+Červen!O49+Červenec!O49+Srpen!O49+Září!O49+Říjen!O49+Listopad!O49+Prosinec!O49</f>
        <v>56630</v>
      </c>
      <c r="P49" s="7">
        <f>Leden!P49+Únor!P49+Březen!P49+Duben!P49+Květen!P49+Červen!P49+Červenec!P49+Srpen!P49+Září!P49+Říjen!P49+Listopad!P49+Prosinec!P49</f>
        <v>0</v>
      </c>
      <c r="Q49" s="7">
        <f>Leden!Q49+Únor!Q49+Březen!Q49+Duben!Q49+Květen!Q49+Červen!Q49+Červenec!Q49+Srpen!Q49+Září!Q49+Říjen!Q49+Listopad!Q49+Prosinec!Q49</f>
        <v>0</v>
      </c>
      <c r="R49" s="33" t="s">
        <v>28</v>
      </c>
      <c r="S49" s="34"/>
      <c r="T49" s="7">
        <f>Leden!T49+Únor!T49+Březen!T49+Duben!T49+Květen!T49+Červen!T49+Červenec!T49+Srpen!T49+Září!T49+Říjen!T49+Listopad!T49+Prosinec!T49</f>
        <v>0</v>
      </c>
      <c r="U49" s="7">
        <f>Leden!U49+Únor!U49+Březen!U49+Duben!U49+Květen!U49+Červen!U49+Červenec!U49+Srpen!U49+Září!U49+Říjen!U49+Listopad!U49+Prosinec!U49</f>
        <v>0</v>
      </c>
      <c r="V49" s="7">
        <f>Leden!V49+Únor!V49+Březen!V49+Duben!V49+Květen!V49+Červen!V49+Červenec!V49+Srpen!V49+Září!V49+Říjen!V49+Listopad!V49+Prosinec!V49</f>
        <v>0</v>
      </c>
      <c r="W49" s="7">
        <f>Leden!W49+Únor!W49+Březen!W49+Duben!W49+Květen!W49+Červen!W49+Červenec!W49+Srpen!W49+Září!W49+Říjen!W49+Listopad!W49+Prosinec!W49</f>
        <v>0</v>
      </c>
      <c r="X49" s="7">
        <f>Leden!X49+Únor!X49+Březen!X49+Duben!X49+Květen!X49+Červen!X49+Červenec!X49+Srpen!X49+Září!X49+Říjen!X49+Listopad!X49+Prosinec!X49</f>
        <v>0</v>
      </c>
      <c r="Y49" s="7">
        <f>Leden!Y49+Únor!Y49+Březen!Y49+Duben!Y49+Květen!Y49+Červen!Y49+Červenec!Y49+Srpen!Y49+Září!Y49+Říjen!Y49+Listopad!Y49+Prosinec!Y49</f>
        <v>0</v>
      </c>
      <c r="Z49" s="7">
        <f>Leden!Z49+Únor!Z49+Březen!Z49+Duben!Z49+Květen!Z49+Červen!Z49+Červenec!Z49+Srpen!Z49+Září!Z49+Říjen!Z49+Listopad!Z49+Prosinec!Z49</f>
        <v>0</v>
      </c>
      <c r="AA49" s="7">
        <f>Leden!AA49+Únor!AA49+Březen!AA49+Duben!AA49+Květen!AA49+Červen!AA49+Červenec!AA49+Srpen!AA49+Září!AA49+Říjen!AA49+Listopad!AA49+Prosinec!AA49</f>
        <v>0</v>
      </c>
      <c r="AB49" s="7">
        <f>Leden!AB49+Únor!AB49+Březen!AB49+Duben!AB49+Květen!AB49+Červen!AB49+Červenec!AB49+Srpen!AB49+Září!AB49+Říjen!AB49+Listopad!AB49+Prosinec!AB49</f>
        <v>0</v>
      </c>
      <c r="AC49" s="7">
        <f>Leden!AC49+Únor!AC49+Březen!AC49+Duben!AC49+Květen!AC49+Červen!AC49+Červenec!AC49+Srpen!AC49+Září!AC49+Říjen!AC49+Listopad!AC49+Prosinec!AC49</f>
        <v>0</v>
      </c>
      <c r="AD49" s="7">
        <f>Leden!AD49+Únor!AD49+Březen!AD49+Duben!AD49+Květen!AD49+Červen!AD49+Červenec!AD49+Srpen!AD49+Září!AD49+Říjen!AD49+Listopad!AD49+Prosinec!AD49</f>
        <v>0</v>
      </c>
      <c r="AE49" s="7">
        <f>Leden!AE49+Únor!AE49+Březen!AE49+Duben!AE49+Květen!AE49+Červen!AE49+Červenec!AE49+Srpen!AE49+Září!AE49+Říjen!AE49+Listopad!AE49+Prosinec!AE49</f>
        <v>0</v>
      </c>
    </row>
    <row r="50" spans="1:31" x14ac:dyDescent="0.25">
      <c r="A50" s="3" t="s">
        <v>15</v>
      </c>
      <c r="B50" s="7">
        <f>Leden!B50+Únor!B50+Březen!B50+Duben!B50+Květen!B50+Červen!B50+Červenec!B50+Srpen!B50+Září!B50+Říjen!B50+Listopad!B50+Prosinec!B50</f>
        <v>9434</v>
      </c>
      <c r="C50" s="7">
        <f>Leden!C50+Únor!C50+Březen!C50+Duben!C50+Květen!C50+Červen!C50+Červenec!C50+Srpen!C50+Září!C50+Říjen!C50+Listopad!C50+Prosinec!C50</f>
        <v>34725976</v>
      </c>
      <c r="D50" s="7">
        <f>Leden!D50+Únor!D50+Březen!D50+Duben!D50+Květen!D50+Červen!D50+Červenec!D50+Srpen!D50+Září!D50+Říjen!D50+Listopad!D50+Prosinec!D50</f>
        <v>4467</v>
      </c>
      <c r="E50" s="7">
        <f>Leden!E50+Únor!E50+Březen!E50+Duben!E50+Květen!E50+Červen!E50+Červenec!E50+Srpen!E50+Září!E50+Říjen!E50+Listopad!E50+Prosinec!E50</f>
        <v>14593281</v>
      </c>
      <c r="F50" s="7">
        <f>Leden!F50+Únor!F50+Březen!F50+Duben!F50+Květen!F50+Červen!F50+Červenec!F50+Srpen!F50+Září!F50+Říjen!F50+Listopad!F50+Prosinec!F50</f>
        <v>11</v>
      </c>
      <c r="G50" s="7">
        <f>Leden!G50+Únor!G50+Březen!G50+Duben!G50+Květen!G50+Červen!G50+Červenec!G50+Srpen!G50+Září!G50+Říjen!G50+Listopad!G50+Prosinec!G50</f>
        <v>36550</v>
      </c>
      <c r="H50" s="7">
        <f>Leden!H50+Únor!H50+Březen!H50+Duben!H50+Květen!H50+Červen!H50+Červenec!H50+Srpen!H50+Září!H50+Říjen!H50+Listopad!H50+Prosinec!H50</f>
        <v>138</v>
      </c>
      <c r="I50" s="7">
        <f>Leden!I50+Únor!I50+Březen!I50+Duben!I50+Květen!I50+Červen!I50+Červenec!I50+Srpen!I50+Září!I50+Říjen!I50+Listopad!I50+Prosinec!I50</f>
        <v>371590</v>
      </c>
      <c r="J50" s="7">
        <f>Leden!J50+Únor!J50+Březen!J50+Duben!J50+Květen!J50+Červen!J50+Červenec!J50+Srpen!J50+Září!J50+Říjen!J50+Listopad!J50+Prosinec!J50</f>
        <v>31</v>
      </c>
      <c r="K50" s="7">
        <f>Leden!K50+Únor!K50+Březen!K50+Duben!K50+Květen!K50+Červen!K50+Červenec!K50+Srpen!K50+Září!K50+Říjen!K50+Listopad!K50+Prosinec!K50</f>
        <v>30500</v>
      </c>
      <c r="L50" s="7">
        <f>Leden!L50+Únor!L50+Březen!L50+Duben!L50+Květen!L50+Červen!L50+Červenec!L50+Srpen!L50+Září!L50+Říjen!L50+Listopad!L50+Prosinec!L50</f>
        <v>20</v>
      </c>
      <c r="M50" s="7">
        <f>Leden!M50+Únor!M50+Březen!M50+Duben!M50+Květen!M50+Červen!M50+Červenec!M50+Srpen!M50+Září!M50+Říjen!M50+Listopad!M50+Prosinec!M50</f>
        <v>16903</v>
      </c>
      <c r="N50" s="7">
        <f>Leden!N50+Únor!N50+Březen!N50+Duben!N50+Květen!N50+Červen!N50+Červenec!N50+Srpen!N50+Září!N50+Říjen!N50+Listopad!N50+Prosinec!N50</f>
        <v>33</v>
      </c>
      <c r="O50" s="7">
        <f>Leden!O50+Únor!O50+Březen!O50+Duben!O50+Květen!O50+Červen!O50+Červenec!O50+Srpen!O50+Září!O50+Říjen!O50+Listopad!O50+Prosinec!O50</f>
        <v>55839</v>
      </c>
      <c r="P50" s="7">
        <f>Leden!P50+Únor!P50+Březen!P50+Duben!P50+Květen!P50+Červen!P50+Červenec!P50+Srpen!P50+Září!P50+Říjen!P50+Listopad!P50+Prosinec!P50</f>
        <v>1</v>
      </c>
      <c r="Q50" s="7">
        <f>Leden!Q50+Únor!Q50+Březen!Q50+Duben!Q50+Květen!Q50+Červen!Q50+Červenec!Q50+Srpen!Q50+Září!Q50+Říjen!Q50+Listopad!Q50+Prosinec!Q50</f>
        <v>20000</v>
      </c>
      <c r="R50" s="33" t="s">
        <v>15</v>
      </c>
      <c r="S50" s="34"/>
      <c r="T50" s="7">
        <f>Leden!T50+Únor!T50+Březen!T50+Duben!T50+Květen!T50+Červen!T50+Červenec!T50+Srpen!T50+Září!T50+Říjen!T50+Listopad!T50+Prosinec!T50</f>
        <v>19551</v>
      </c>
      <c r="U50" s="7">
        <f>Leden!U50+Únor!U50+Březen!U50+Duben!U50+Květen!U50+Červen!U50+Červenec!U50+Srpen!U50+Září!U50+Říjen!U50+Listopad!U50+Prosinec!U50</f>
        <v>117550960</v>
      </c>
      <c r="V50" s="7">
        <f>Leden!V50+Únor!V50+Březen!V50+Duben!V50+Květen!V50+Červen!V50+Červenec!V50+Srpen!V50+Září!V50+Říjen!V50+Listopad!V50+Prosinec!V50</f>
        <v>8236</v>
      </c>
      <c r="W50" s="7">
        <f>Leden!W50+Únor!W50+Březen!W50+Duben!W50+Květen!W50+Červen!W50+Červenec!W50+Srpen!W50+Září!W50+Říjen!W50+Listopad!W50+Prosinec!W50</f>
        <v>3484000</v>
      </c>
      <c r="X50" s="7">
        <f>Leden!X50+Únor!X50+Březen!X50+Duben!X50+Květen!X50+Červen!X50+Červenec!X50+Srpen!X50+Září!X50+Říjen!X50+Listopad!X50+Prosinec!X50</f>
        <v>24</v>
      </c>
      <c r="Y50" s="7">
        <f>Leden!Y50+Únor!Y50+Březen!Y50+Duben!Y50+Květen!Y50+Červen!Y50+Červenec!Y50+Srpen!Y50+Září!Y50+Říjen!Y50+Listopad!Y50+Prosinec!Y50</f>
        <v>3555737</v>
      </c>
      <c r="Z50" s="7">
        <f>Leden!Z50+Únor!Z50+Březen!Z50+Duben!Z50+Květen!Z50+Červen!Z50+Červenec!Z50+Srpen!Z50+Září!Z50+Říjen!Z50+Listopad!Z50+Prosinec!Z50</f>
        <v>0</v>
      </c>
      <c r="AA50" s="7">
        <f>Leden!AA50+Únor!AA50+Březen!AA50+Duben!AA50+Květen!AA50+Červen!AA50+Červenec!AA50+Srpen!AA50+Září!AA50+Říjen!AA50+Listopad!AA50+Prosinec!AA50</f>
        <v>0</v>
      </c>
      <c r="AB50" s="7">
        <f>Leden!AB50+Únor!AB50+Březen!AB50+Duben!AB50+Květen!AB50+Červen!AB50+Červenec!AB50+Srpen!AB50+Září!AB50+Říjen!AB50+Listopad!AB50+Prosinec!AB50</f>
        <v>0</v>
      </c>
      <c r="AC50" s="7">
        <f>Leden!AC50+Únor!AC50+Březen!AC50+Duben!AC50+Květen!AC50+Červen!AC50+Červenec!AC50+Srpen!AC50+Září!AC50+Říjen!AC50+Listopad!AC50+Prosinec!AC50</f>
        <v>0</v>
      </c>
      <c r="AD50" s="7">
        <f>Leden!AD50+Únor!AD50+Březen!AD50+Duben!AD50+Květen!AD50+Červen!AD50+Červenec!AD50+Srpen!AD50+Září!AD50+Říjen!AD50+Listopad!AD50+Prosinec!AD50</f>
        <v>0</v>
      </c>
      <c r="AE50" s="7">
        <f>Leden!AE50+Únor!AE50+Březen!AE50+Duben!AE50+Květen!AE50+Červen!AE50+Červenec!AE50+Srpen!AE50+Září!AE50+Říjen!AE50+Listopad!AE50+Prosinec!AE50</f>
        <v>0</v>
      </c>
    </row>
    <row r="51" spans="1:31" x14ac:dyDescent="0.25">
      <c r="A51" s="3" t="s">
        <v>43</v>
      </c>
      <c r="B51" s="7">
        <f>Leden!B51+Únor!B51+Březen!B51+Duben!B51+Květen!B51+Červen!B51+Červenec!B51+Srpen!B51+Září!B51+Říjen!B51+Listopad!B51+Prosinec!B51</f>
        <v>0</v>
      </c>
      <c r="C51" s="7">
        <f>Leden!C51+Únor!C51+Březen!C51+Duben!C51+Květen!C51+Červen!C51+Červenec!C51+Srpen!C51+Září!C51+Říjen!C51+Listopad!C51+Prosinec!C51</f>
        <v>0</v>
      </c>
      <c r="D51" s="7">
        <f>Leden!D51+Únor!D51+Březen!D51+Duben!D51+Květen!D51+Červen!D51+Červenec!D51+Srpen!D51+Září!D51+Říjen!D51+Listopad!D51+Prosinec!D51</f>
        <v>0</v>
      </c>
      <c r="E51" s="7">
        <f>Leden!E51+Únor!E51+Březen!E51+Duben!E51+Květen!E51+Červen!E51+Červenec!E51+Srpen!E51+Září!E51+Říjen!E51+Listopad!E51+Prosinec!E51</f>
        <v>0</v>
      </c>
      <c r="F51" s="7">
        <f>Leden!F51+Únor!F51+Březen!F51+Duben!F51+Květen!F51+Červen!F51+Červenec!F51+Srpen!F51+Září!F51+Říjen!F51+Listopad!F51+Prosinec!F51</f>
        <v>0</v>
      </c>
      <c r="G51" s="7">
        <f>Leden!G51+Únor!G51+Březen!G51+Duben!G51+Květen!G51+Červen!G51+Červenec!G51+Srpen!G51+Září!G51+Říjen!G51+Listopad!G51+Prosinec!G51</f>
        <v>0</v>
      </c>
      <c r="H51" s="7">
        <f>Leden!H51+Únor!H51+Březen!H51+Duben!H51+Květen!H51+Červen!H51+Červenec!H51+Srpen!H51+Září!H51+Říjen!H51+Listopad!H51+Prosinec!H51</f>
        <v>0</v>
      </c>
      <c r="I51" s="7">
        <f>Leden!I51+Únor!I51+Březen!I51+Duben!I51+Květen!I51+Červen!I51+Červenec!I51+Srpen!I51+Září!I51+Říjen!I51+Listopad!I51+Prosinec!I51</f>
        <v>0</v>
      </c>
      <c r="J51" s="7">
        <f>Leden!J51+Únor!J51+Březen!J51+Duben!J51+Květen!J51+Červen!J51+Červenec!J51+Srpen!J51+Září!J51+Říjen!J51+Listopad!J51+Prosinec!J51</f>
        <v>0</v>
      </c>
      <c r="K51" s="7">
        <f>Leden!K51+Únor!K51+Březen!K51+Duben!K51+Květen!K51+Červen!K51+Červenec!K51+Srpen!K51+Září!K51+Říjen!K51+Listopad!K51+Prosinec!K51</f>
        <v>0</v>
      </c>
      <c r="L51" s="7">
        <f>Leden!L51+Únor!L51+Březen!L51+Duben!L51+Květen!L51+Červen!L51+Červenec!L51+Srpen!L51+Září!L51+Říjen!L51+Listopad!L51+Prosinec!L51</f>
        <v>0</v>
      </c>
      <c r="M51" s="7">
        <f>Leden!M51+Únor!M51+Březen!M51+Duben!M51+Květen!M51+Červen!M51+Červenec!M51+Srpen!M51+Září!M51+Říjen!M51+Listopad!M51+Prosinec!M51</f>
        <v>0</v>
      </c>
      <c r="N51" s="7">
        <f>Leden!N51+Únor!N51+Březen!N51+Duben!N51+Květen!N51+Červen!N51+Červenec!N51+Srpen!N51+Září!N51+Říjen!N51+Listopad!N51+Prosinec!N51</f>
        <v>0</v>
      </c>
      <c r="O51" s="7">
        <f>Leden!O51+Únor!O51+Březen!O51+Duben!O51+Květen!O51+Červen!O51+Červenec!O51+Srpen!O51+Září!O51+Říjen!O51+Listopad!O51+Prosinec!O51</f>
        <v>0</v>
      </c>
      <c r="P51" s="7">
        <f>Leden!P51+Únor!P51+Březen!P51+Duben!P51+Květen!P51+Červen!P51+Červenec!P51+Srpen!P51+Září!P51+Říjen!P51+Listopad!P51+Prosinec!P51</f>
        <v>0</v>
      </c>
      <c r="Q51" s="7">
        <f>Leden!Q51+Únor!Q51+Březen!Q51+Duben!Q51+Květen!Q51+Červen!Q51+Červenec!Q51+Srpen!Q51+Září!Q51+Říjen!Q51+Listopad!Q51+Prosinec!Q51</f>
        <v>0</v>
      </c>
      <c r="R51" s="33" t="s">
        <v>43</v>
      </c>
      <c r="S51" s="34"/>
      <c r="T51" s="7">
        <f>Leden!T51+Únor!T51+Březen!T51+Duben!T51+Květen!T51+Červen!T51+Červenec!T51+Srpen!T51+Září!T51+Říjen!T51+Listopad!T51+Prosinec!T51</f>
        <v>0</v>
      </c>
      <c r="U51" s="7">
        <f>Leden!U51+Únor!U51+Březen!U51+Duben!U51+Květen!U51+Červen!U51+Červenec!U51+Srpen!U51+Září!U51+Říjen!U51+Listopad!U51+Prosinec!U51</f>
        <v>0</v>
      </c>
      <c r="V51" s="7">
        <f>Leden!V51+Únor!V51+Březen!V51+Duben!V51+Květen!V51+Červen!V51+Červenec!V51+Srpen!V51+Září!V51+Říjen!V51+Listopad!V51+Prosinec!V51</f>
        <v>0</v>
      </c>
      <c r="W51" s="7">
        <f>Leden!W51+Únor!W51+Březen!W51+Duben!W51+Květen!W51+Červen!W51+Červenec!W51+Srpen!W51+Září!W51+Říjen!W51+Listopad!W51+Prosinec!W51</f>
        <v>0</v>
      </c>
      <c r="X51" s="7">
        <f>Leden!X51+Únor!X51+Březen!X51+Duben!X51+Květen!X51+Červen!X51+Červenec!X51+Srpen!X51+Září!X51+Říjen!X51+Listopad!X51+Prosinec!X51</f>
        <v>0</v>
      </c>
      <c r="Y51" s="7">
        <f>Leden!Y51+Únor!Y51+Březen!Y51+Duben!Y51+Květen!Y51+Červen!Y51+Červenec!Y51+Srpen!Y51+Září!Y51+Říjen!Y51+Listopad!Y51+Prosinec!Y51</f>
        <v>0</v>
      </c>
      <c r="Z51" s="7">
        <f>Leden!Z51+Únor!Z51+Březen!Z51+Duben!Z51+Květen!Z51+Červen!Z51+Červenec!Z51+Srpen!Z51+Září!Z51+Říjen!Z51+Listopad!Z51+Prosinec!Z51</f>
        <v>0</v>
      </c>
      <c r="AA51" s="7">
        <f>Leden!AA51+Únor!AA51+Březen!AA51+Duben!AA51+Květen!AA51+Červen!AA51+Červenec!AA51+Srpen!AA51+Září!AA51+Říjen!AA51+Listopad!AA51+Prosinec!AA51</f>
        <v>0</v>
      </c>
      <c r="AB51" s="7">
        <f>Leden!AB51+Únor!AB51+Březen!AB51+Duben!AB51+Květen!AB51+Červen!AB51+Červenec!AB51+Srpen!AB51+Září!AB51+Říjen!AB51+Listopad!AB51+Prosinec!AB51</f>
        <v>0</v>
      </c>
      <c r="AC51" s="7">
        <f>Leden!AC51+Únor!AC51+Březen!AC51+Duben!AC51+Květen!AC51+Červen!AC51+Červenec!AC51+Srpen!AC51+Září!AC51+Říjen!AC51+Listopad!AC51+Prosinec!AC51</f>
        <v>0</v>
      </c>
      <c r="AD51" s="7">
        <f>Leden!AD51+Únor!AD51+Březen!AD51+Duben!AD51+Květen!AD51+Červen!AD51+Červenec!AD51+Srpen!AD51+Září!AD51+Říjen!AD51+Listopad!AD51+Prosinec!AD51</f>
        <v>0</v>
      </c>
      <c r="AE51" s="7">
        <f>Leden!AE51+Únor!AE51+Březen!AE51+Duben!AE51+Květen!AE51+Červen!AE51+Červenec!AE51+Srpen!AE51+Září!AE51+Říjen!AE51+Listopad!AE51+Prosinec!AE51</f>
        <v>0</v>
      </c>
    </row>
    <row r="52" spans="1:31" x14ac:dyDescent="0.25">
      <c r="A52" s="3" t="s">
        <v>16</v>
      </c>
      <c r="B52" s="7">
        <f>Leden!B52+Únor!B52+Březen!B52+Duben!B52+Květen!B52+Červen!B52+Červenec!B52+Srpen!B52+Září!B52+Říjen!B52+Listopad!B52+Prosinec!B52</f>
        <v>7865</v>
      </c>
      <c r="C52" s="7">
        <f>Leden!C52+Únor!C52+Březen!C52+Duben!C52+Květen!C52+Červen!C52+Červenec!C52+Srpen!C52+Září!C52+Říjen!C52+Listopad!C52+Prosinec!C52</f>
        <v>33827549</v>
      </c>
      <c r="D52" s="7">
        <f>Leden!D52+Únor!D52+Březen!D52+Duben!D52+Květen!D52+Červen!D52+Červenec!D52+Srpen!D52+Září!D52+Říjen!D52+Listopad!D52+Prosinec!D52</f>
        <v>3769</v>
      </c>
      <c r="E52" s="7">
        <f>Leden!E52+Únor!E52+Březen!E52+Duben!E52+Květen!E52+Červen!E52+Červenec!E52+Srpen!E52+Září!E52+Říjen!E52+Listopad!E52+Prosinec!E52</f>
        <v>14011096</v>
      </c>
      <c r="F52" s="7">
        <f>Leden!F52+Únor!F52+Březen!F52+Duben!F52+Květen!F52+Červen!F52+Červenec!F52+Srpen!F52+Září!F52+Říjen!F52+Listopad!F52+Prosinec!F52</f>
        <v>56</v>
      </c>
      <c r="G52" s="7">
        <f>Leden!G52+Únor!G52+Březen!G52+Duben!G52+Květen!G52+Červen!G52+Červenec!G52+Srpen!G52+Září!G52+Říjen!G52+Listopad!G52+Prosinec!G52</f>
        <v>149634</v>
      </c>
      <c r="H52" s="7">
        <f>Leden!H52+Únor!H52+Březen!H52+Duben!H52+Květen!H52+Červen!H52+Červenec!H52+Srpen!H52+Září!H52+Říjen!H52+Listopad!H52+Prosinec!H52</f>
        <v>146</v>
      </c>
      <c r="I52" s="7">
        <f>Leden!I52+Únor!I52+Březen!I52+Duben!I52+Květen!I52+Červen!I52+Červenec!I52+Srpen!I52+Září!I52+Říjen!I52+Listopad!I52+Prosinec!I52</f>
        <v>266584</v>
      </c>
      <c r="J52" s="7">
        <f>Leden!J52+Únor!J52+Březen!J52+Duben!J52+Květen!J52+Červen!J52+Červenec!J52+Srpen!J52+Září!J52+Říjen!J52+Listopad!J52+Prosinec!J52</f>
        <v>15</v>
      </c>
      <c r="K52" s="7">
        <f>Leden!K52+Únor!K52+Březen!K52+Duben!K52+Květen!K52+Červen!K52+Červenec!K52+Srpen!K52+Září!K52+Říjen!K52+Listopad!K52+Prosinec!K52</f>
        <v>11100</v>
      </c>
      <c r="L52" s="7">
        <f>Leden!L52+Únor!L52+Březen!L52+Duben!L52+Květen!L52+Červen!L52+Červenec!L52+Srpen!L52+Září!L52+Říjen!L52+Listopad!L52+Prosinec!L52</f>
        <v>0</v>
      </c>
      <c r="M52" s="7">
        <f>Leden!M52+Únor!M52+Březen!M52+Duben!M52+Květen!M52+Červen!M52+Červenec!M52+Srpen!M52+Září!M52+Říjen!M52+Listopad!M52+Prosinec!M52</f>
        <v>0</v>
      </c>
      <c r="N52" s="7">
        <f>Leden!N52+Únor!N52+Březen!N52+Duben!N52+Květen!N52+Červen!N52+Červenec!N52+Srpen!N52+Září!N52+Říjen!N52+Listopad!N52+Prosinec!N52</f>
        <v>45</v>
      </c>
      <c r="O52" s="7">
        <f>Leden!O52+Únor!O52+Březen!O52+Duben!O52+Květen!O52+Červen!O52+Červenec!O52+Srpen!O52+Září!O52+Říjen!O52+Listopad!O52+Prosinec!O52</f>
        <v>54260</v>
      </c>
      <c r="P52" s="7">
        <f>Leden!P52+Únor!P52+Březen!P52+Duben!P52+Květen!P52+Červen!P52+Červenec!P52+Srpen!P52+Září!P52+Říjen!P52+Listopad!P52+Prosinec!P52</f>
        <v>0</v>
      </c>
      <c r="Q52" s="7">
        <f>Leden!Q52+Únor!Q52+Březen!Q52+Duben!Q52+Květen!Q52+Červen!Q52+Červenec!Q52+Srpen!Q52+Září!Q52+Říjen!Q52+Listopad!Q52+Prosinec!Q52</f>
        <v>0</v>
      </c>
      <c r="R52" s="33" t="s">
        <v>16</v>
      </c>
      <c r="S52" s="34"/>
      <c r="T52" s="7">
        <f>Leden!T52+Únor!T52+Březen!T52+Duben!T52+Květen!T52+Červen!T52+Červenec!T52+Srpen!T52+Září!T52+Říjen!T52+Listopad!T52+Prosinec!T52</f>
        <v>13752</v>
      </c>
      <c r="U52" s="7">
        <f>Leden!U52+Únor!U52+Březen!U52+Duben!U52+Květen!U52+Červen!U52+Červenec!U52+Srpen!U52+Září!U52+Říjen!U52+Listopad!U52+Prosinec!U52</f>
        <v>83318100</v>
      </c>
      <c r="V52" s="7">
        <f>Leden!V52+Únor!V52+Březen!V52+Duben!V52+Květen!V52+Červen!V52+Červenec!V52+Srpen!V52+Září!V52+Říjen!V52+Listopad!V52+Prosinec!V52</f>
        <v>5560</v>
      </c>
      <c r="W52" s="7">
        <f>Leden!W52+Únor!W52+Březen!W52+Duben!W52+Květen!W52+Červen!W52+Červenec!W52+Srpen!W52+Září!W52+Říjen!W52+Listopad!W52+Prosinec!W52</f>
        <v>2311600</v>
      </c>
      <c r="X52" s="7">
        <f>Leden!X52+Únor!X52+Březen!X52+Duben!X52+Květen!X52+Červen!X52+Červenec!X52+Srpen!X52+Září!X52+Říjen!X52+Listopad!X52+Prosinec!X52</f>
        <v>13</v>
      </c>
      <c r="Y52" s="7">
        <f>Leden!Y52+Únor!Y52+Březen!Y52+Duben!Y52+Květen!Y52+Červen!Y52+Červenec!Y52+Srpen!Y52+Září!Y52+Říjen!Y52+Listopad!Y52+Prosinec!Y52</f>
        <v>1461858</v>
      </c>
      <c r="Z52" s="7">
        <f>Leden!Z52+Únor!Z52+Březen!Z52+Duben!Z52+Květen!Z52+Červen!Z52+Červenec!Z52+Srpen!Z52+Září!Z52+Říjen!Z52+Listopad!Z52+Prosinec!Z52</f>
        <v>0</v>
      </c>
      <c r="AA52" s="7">
        <f>Leden!AA52+Únor!AA52+Březen!AA52+Duben!AA52+Květen!AA52+Červen!AA52+Červenec!AA52+Srpen!AA52+Září!AA52+Říjen!AA52+Listopad!AA52+Prosinec!AA52</f>
        <v>0</v>
      </c>
      <c r="AB52" s="7">
        <f>Leden!AB52+Únor!AB52+Březen!AB52+Duben!AB52+Květen!AB52+Červen!AB52+Červenec!AB52+Srpen!AB52+Září!AB52+Říjen!AB52+Listopad!AB52+Prosinec!AB52</f>
        <v>0</v>
      </c>
      <c r="AC52" s="7">
        <f>Leden!AC52+Únor!AC52+Březen!AC52+Duben!AC52+Květen!AC52+Červen!AC52+Červenec!AC52+Srpen!AC52+Září!AC52+Říjen!AC52+Listopad!AC52+Prosinec!AC52</f>
        <v>0</v>
      </c>
      <c r="AD52" s="7">
        <f>Leden!AD52+Únor!AD52+Březen!AD52+Duben!AD52+Květen!AD52+Červen!AD52+Červenec!AD52+Srpen!AD52+Září!AD52+Říjen!AD52+Listopad!AD52+Prosinec!AD52</f>
        <v>0</v>
      </c>
      <c r="AE52" s="7">
        <f>Leden!AE52+Únor!AE52+Březen!AE52+Duben!AE52+Květen!AE52+Červen!AE52+Červenec!AE52+Srpen!AE52+Září!AE52+Říjen!AE52+Listopad!AE52+Prosinec!AE52</f>
        <v>0</v>
      </c>
    </row>
    <row r="53" spans="1:31" x14ac:dyDescent="0.25">
      <c r="A53" s="3" t="s">
        <v>17</v>
      </c>
      <c r="B53" s="7">
        <f>Leden!B53+Únor!B53+Březen!B53+Duben!B53+Květen!B53+Červen!B53+Červenec!B53+Srpen!B53+Září!B53+Říjen!B53+Listopad!B53+Prosinec!B53</f>
        <v>3663</v>
      </c>
      <c r="C53" s="7">
        <f>Leden!C53+Únor!C53+Březen!C53+Duben!C53+Květen!C53+Červen!C53+Červenec!C53+Srpen!C53+Září!C53+Říjen!C53+Listopad!C53+Prosinec!C53</f>
        <v>14413867</v>
      </c>
      <c r="D53" s="7">
        <f>Leden!D53+Únor!D53+Březen!D53+Duben!D53+Květen!D53+Červen!D53+Červenec!D53+Srpen!D53+Září!D53+Říjen!D53+Listopad!D53+Prosinec!D53</f>
        <v>1271</v>
      </c>
      <c r="E53" s="7">
        <f>Leden!E53+Únor!E53+Březen!E53+Duben!E53+Květen!E53+Červen!E53+Červenec!E53+Srpen!E53+Září!E53+Říjen!E53+Listopad!E53+Prosinec!E53</f>
        <v>4030820</v>
      </c>
      <c r="F53" s="7">
        <f>Leden!F53+Únor!F53+Březen!F53+Duben!F53+Květen!F53+Červen!F53+Červenec!F53+Srpen!F53+Září!F53+Říjen!F53+Listopad!F53+Prosinec!F53</f>
        <v>13</v>
      </c>
      <c r="G53" s="7">
        <f>Leden!G53+Únor!G53+Březen!G53+Duben!G53+Květen!G53+Červen!G53+Červenec!G53+Srpen!G53+Září!G53+Říjen!G53+Listopad!G53+Prosinec!G53</f>
        <v>75877</v>
      </c>
      <c r="H53" s="7">
        <f>Leden!H53+Únor!H53+Březen!H53+Duben!H53+Květen!H53+Červen!H53+Červenec!H53+Srpen!H53+Září!H53+Říjen!H53+Listopad!H53+Prosinec!H53</f>
        <v>26</v>
      </c>
      <c r="I53" s="7">
        <f>Leden!I53+Únor!I53+Březen!I53+Duben!I53+Květen!I53+Červen!I53+Červenec!I53+Srpen!I53+Září!I53+Říjen!I53+Listopad!I53+Prosinec!I53</f>
        <v>45873</v>
      </c>
      <c r="J53" s="7">
        <f>Leden!J53+Únor!J53+Březen!J53+Duben!J53+Květen!J53+Červen!J53+Červenec!J53+Srpen!J53+Září!J53+Říjen!J53+Listopad!J53+Prosinec!J53</f>
        <v>9</v>
      </c>
      <c r="K53" s="7">
        <f>Leden!K53+Únor!K53+Březen!K53+Duben!K53+Květen!K53+Červen!K53+Červenec!K53+Srpen!K53+Září!K53+Říjen!K53+Listopad!K53+Prosinec!K53</f>
        <v>7100</v>
      </c>
      <c r="L53" s="7">
        <f>Leden!L53+Únor!L53+Březen!L53+Duben!L53+Květen!L53+Červen!L53+Červenec!L53+Srpen!L53+Září!L53+Říjen!L53+Listopad!L53+Prosinec!L53</f>
        <v>2</v>
      </c>
      <c r="M53" s="7">
        <f>Leden!M53+Únor!M53+Březen!M53+Duben!M53+Květen!M53+Červen!M53+Červenec!M53+Srpen!M53+Září!M53+Říjen!M53+Listopad!M53+Prosinec!M53</f>
        <v>4400</v>
      </c>
      <c r="N53" s="7">
        <f>Leden!N53+Únor!N53+Březen!N53+Duben!N53+Květen!N53+Červen!N53+Červenec!N53+Srpen!N53+Září!N53+Říjen!N53+Listopad!N53+Prosinec!N53</f>
        <v>9</v>
      </c>
      <c r="O53" s="7">
        <f>Leden!O53+Únor!O53+Březen!O53+Duben!O53+Květen!O53+Červen!O53+Červenec!O53+Srpen!O53+Září!O53+Říjen!O53+Listopad!O53+Prosinec!O53</f>
        <v>21510</v>
      </c>
      <c r="P53" s="7">
        <f>Leden!P53+Únor!P53+Březen!P53+Duben!P53+Květen!P53+Červen!P53+Červenec!P53+Srpen!P53+Září!P53+Říjen!P53+Listopad!P53+Prosinec!P53</f>
        <v>0</v>
      </c>
      <c r="Q53" s="7">
        <f>Leden!Q53+Únor!Q53+Březen!Q53+Duben!Q53+Květen!Q53+Červen!Q53+Červenec!Q53+Srpen!Q53+Září!Q53+Říjen!Q53+Listopad!Q53+Prosinec!Q53</f>
        <v>0</v>
      </c>
      <c r="R53" s="33" t="s">
        <v>17</v>
      </c>
      <c r="S53" s="34"/>
      <c r="T53" s="7">
        <f>Leden!T53+Únor!T53+Březen!T53+Duben!T53+Květen!T53+Červen!T53+Červenec!T53+Srpen!T53+Září!T53+Říjen!T53+Listopad!T53+Prosinec!T53</f>
        <v>7948</v>
      </c>
      <c r="U53" s="7">
        <f>Leden!U53+Únor!U53+Březen!U53+Duben!U53+Květen!U53+Červen!U53+Červenec!U53+Srpen!U53+Září!U53+Říjen!U53+Listopad!U53+Prosinec!U53</f>
        <v>47453120</v>
      </c>
      <c r="V53" s="7">
        <f>Leden!V53+Únor!V53+Březen!V53+Duben!V53+Květen!V53+Červen!V53+Červenec!V53+Srpen!V53+Září!V53+Říjen!V53+Listopad!V53+Prosinec!V53</f>
        <v>3443</v>
      </c>
      <c r="W53" s="7">
        <f>Leden!W53+Únor!W53+Březen!W53+Duben!W53+Květen!W53+Červen!W53+Červenec!W53+Srpen!W53+Září!W53+Říjen!W53+Listopad!W53+Prosinec!W53</f>
        <v>1414000</v>
      </c>
      <c r="X53" s="7">
        <f>Leden!X53+Únor!X53+Březen!X53+Duben!X53+Květen!X53+Červen!X53+Červenec!X53+Srpen!X53+Září!X53+Říjen!X53+Listopad!X53+Prosinec!X53</f>
        <v>9</v>
      </c>
      <c r="Y53" s="7">
        <f>Leden!Y53+Únor!Y53+Březen!Y53+Duben!Y53+Květen!Y53+Červen!Y53+Červenec!Y53+Srpen!Y53+Září!Y53+Říjen!Y53+Listopad!Y53+Prosinec!Y53</f>
        <v>1628834</v>
      </c>
      <c r="Z53" s="7">
        <f>Leden!Z53+Únor!Z53+Březen!Z53+Duben!Z53+Květen!Z53+Červen!Z53+Červenec!Z53+Srpen!Z53+Září!Z53+Říjen!Z53+Listopad!Z53+Prosinec!Z53</f>
        <v>0</v>
      </c>
      <c r="AA53" s="7">
        <f>Leden!AA53+Únor!AA53+Březen!AA53+Duben!AA53+Květen!AA53+Červen!AA53+Červenec!AA53+Srpen!AA53+Září!AA53+Říjen!AA53+Listopad!AA53+Prosinec!AA53</f>
        <v>0</v>
      </c>
      <c r="AB53" s="7">
        <f>Leden!AB53+Únor!AB53+Březen!AB53+Duben!AB53+Květen!AB53+Červen!AB53+Červenec!AB53+Srpen!AB53+Září!AB53+Říjen!AB53+Listopad!AB53+Prosinec!AB53</f>
        <v>0</v>
      </c>
      <c r="AC53" s="7">
        <f>Leden!AC53+Únor!AC53+Březen!AC53+Duben!AC53+Květen!AC53+Červen!AC53+Červenec!AC53+Srpen!AC53+Září!AC53+Říjen!AC53+Listopad!AC53+Prosinec!AC53</f>
        <v>0</v>
      </c>
      <c r="AD53" s="7">
        <f>Leden!AD53+Únor!AD53+Březen!AD53+Duben!AD53+Květen!AD53+Červen!AD53+Červenec!AD53+Srpen!AD53+Září!AD53+Říjen!AD53+Listopad!AD53+Prosinec!AD53</f>
        <v>0</v>
      </c>
      <c r="AE53" s="7">
        <f>Leden!AE53+Únor!AE53+Březen!AE53+Duben!AE53+Květen!AE53+Červen!AE53+Červenec!AE53+Srpen!AE53+Září!AE53+Říjen!AE53+Listopad!AE53+Prosinec!AE53</f>
        <v>0</v>
      </c>
    </row>
    <row r="54" spans="1:31" x14ac:dyDescent="0.25">
      <c r="A54" s="3" t="s">
        <v>44</v>
      </c>
      <c r="B54" s="7">
        <f>Leden!B54+Únor!B54+Březen!B54+Duben!B54+Květen!B54+Červen!B54+Červenec!B54+Srpen!B54+Září!B54+Říjen!B54+Listopad!B54+Prosinec!B54</f>
        <v>4303</v>
      </c>
      <c r="C54" s="7">
        <f>Leden!C54+Únor!C54+Březen!C54+Duben!C54+Květen!C54+Červen!C54+Červenec!C54+Srpen!C54+Září!C54+Říjen!C54+Listopad!C54+Prosinec!C54</f>
        <v>14404766</v>
      </c>
      <c r="D54" s="7">
        <f>Leden!D54+Únor!D54+Březen!D54+Duben!D54+Květen!D54+Červen!D54+Červenec!D54+Srpen!D54+Září!D54+Říjen!D54+Listopad!D54+Prosinec!D54</f>
        <v>2199</v>
      </c>
      <c r="E54" s="7">
        <f>Leden!E54+Únor!E54+Březen!E54+Duben!E54+Květen!E54+Červen!E54+Červenec!E54+Srpen!E54+Září!E54+Říjen!E54+Listopad!E54+Prosinec!E54</f>
        <v>8531901</v>
      </c>
      <c r="F54" s="7">
        <f>Leden!F54+Únor!F54+Březen!F54+Duben!F54+Květen!F54+Červen!F54+Červenec!F54+Srpen!F54+Září!F54+Říjen!F54+Listopad!F54+Prosinec!F54</f>
        <v>14</v>
      </c>
      <c r="G54" s="7">
        <f>Leden!G54+Únor!G54+Březen!G54+Duben!G54+Květen!G54+Červen!G54+Červenec!G54+Srpen!G54+Září!G54+Říjen!G54+Listopad!G54+Prosinec!G54</f>
        <v>50389</v>
      </c>
      <c r="H54" s="7">
        <f>Leden!H54+Únor!H54+Březen!H54+Duben!H54+Květen!H54+Červen!H54+Červenec!H54+Srpen!H54+Září!H54+Říjen!H54+Listopad!H54+Prosinec!H54</f>
        <v>15</v>
      </c>
      <c r="I54" s="7">
        <f>Leden!I54+Únor!I54+Březen!I54+Duben!I54+Květen!I54+Červen!I54+Červenec!I54+Srpen!I54+Září!I54+Říjen!I54+Listopad!I54+Prosinec!I54</f>
        <v>29125</v>
      </c>
      <c r="J54" s="7">
        <f>Leden!J54+Únor!J54+Březen!J54+Duben!J54+Květen!J54+Červen!J54+Červenec!J54+Srpen!J54+Září!J54+Říjen!J54+Listopad!J54+Prosinec!J54</f>
        <v>14</v>
      </c>
      <c r="K54" s="7">
        <f>Leden!K54+Únor!K54+Březen!K54+Duben!K54+Květen!K54+Červen!K54+Červenec!K54+Srpen!K54+Září!K54+Říjen!K54+Listopad!K54+Prosinec!K54</f>
        <v>11378</v>
      </c>
      <c r="L54" s="7">
        <f>Leden!L54+Únor!L54+Březen!L54+Duben!L54+Květen!L54+Červen!L54+Červenec!L54+Srpen!L54+Září!L54+Říjen!L54+Listopad!L54+Prosinec!L54</f>
        <v>9</v>
      </c>
      <c r="M54" s="7">
        <f>Leden!M54+Únor!M54+Březen!M54+Duben!M54+Květen!M54+Červen!M54+Červenec!M54+Srpen!M54+Září!M54+Říjen!M54+Listopad!M54+Prosinec!M54</f>
        <v>8786</v>
      </c>
      <c r="N54" s="7">
        <f>Leden!N54+Únor!N54+Březen!N54+Duben!N54+Květen!N54+Červen!N54+Červenec!N54+Srpen!N54+Září!N54+Říjen!N54+Listopad!N54+Prosinec!N54</f>
        <v>15</v>
      </c>
      <c r="O54" s="7">
        <f>Leden!O54+Únor!O54+Březen!O54+Duben!O54+Květen!O54+Červen!O54+Červenec!O54+Srpen!O54+Září!O54+Říjen!O54+Listopad!O54+Prosinec!O54</f>
        <v>18799</v>
      </c>
      <c r="P54" s="7">
        <f>Leden!P54+Únor!P54+Březen!P54+Duben!P54+Květen!P54+Červen!P54+Červenec!P54+Srpen!P54+Září!P54+Říjen!P54+Listopad!P54+Prosinec!P54</f>
        <v>0</v>
      </c>
      <c r="Q54" s="7">
        <f>Leden!Q54+Únor!Q54+Březen!Q54+Duben!Q54+Květen!Q54+Červen!Q54+Červenec!Q54+Srpen!Q54+Září!Q54+Říjen!Q54+Listopad!Q54+Prosinec!Q54</f>
        <v>0</v>
      </c>
      <c r="R54" s="33" t="s">
        <v>44</v>
      </c>
      <c r="S54" s="34"/>
      <c r="T54" s="7">
        <f>Leden!T54+Únor!T54+Březen!T54+Duben!T54+Květen!T54+Červen!T54+Červenec!T54+Srpen!T54+Září!T54+Říjen!T54+Listopad!T54+Prosinec!T54</f>
        <v>27653</v>
      </c>
      <c r="U54" s="7">
        <f>Leden!U54+Únor!U54+Březen!U54+Duben!U54+Květen!U54+Červen!U54+Červenec!U54+Srpen!U54+Září!U54+Říjen!U54+Listopad!U54+Prosinec!U54</f>
        <v>168110900</v>
      </c>
      <c r="V54" s="7">
        <f>Leden!V54+Únor!V54+Březen!V54+Duben!V54+Květen!V54+Červen!V54+Červenec!V54+Srpen!V54+Září!V54+Říjen!V54+Listopad!V54+Prosinec!V54</f>
        <v>20865</v>
      </c>
      <c r="W54" s="7">
        <f>Leden!W54+Únor!W54+Březen!W54+Duben!W54+Květen!W54+Červen!W54+Červenec!W54+Srpen!W54+Září!W54+Říjen!W54+Listopad!W54+Prosinec!W54</f>
        <v>8930400</v>
      </c>
      <c r="X54" s="7">
        <f>Leden!X54+Únor!X54+Březen!X54+Duben!X54+Květen!X54+Červen!X54+Červenec!X54+Srpen!X54+Září!X54+Říjen!X54+Listopad!X54+Prosinec!X54</f>
        <v>40</v>
      </c>
      <c r="Y54" s="7">
        <f>Leden!Y54+Únor!Y54+Březen!Y54+Duben!Y54+Květen!Y54+Červen!Y54+Červenec!Y54+Srpen!Y54+Září!Y54+Říjen!Y54+Listopad!Y54+Prosinec!Y54</f>
        <v>5786806</v>
      </c>
      <c r="Z54" s="7">
        <f>Leden!Z54+Únor!Z54+Březen!Z54+Duben!Z54+Květen!Z54+Červen!Z54+Červenec!Z54+Srpen!Z54+Září!Z54+Říjen!Z54+Listopad!Z54+Prosinec!Z54</f>
        <v>0</v>
      </c>
      <c r="AA54" s="7">
        <f>Leden!AA54+Únor!AA54+Březen!AA54+Duben!AA54+Květen!AA54+Červen!AA54+Červenec!AA54+Srpen!AA54+Září!AA54+Říjen!AA54+Listopad!AA54+Prosinec!AA54</f>
        <v>0</v>
      </c>
      <c r="AB54" s="7">
        <f>Leden!AB54+Únor!AB54+Březen!AB54+Duben!AB54+Květen!AB54+Červen!AB54+Červenec!AB54+Srpen!AB54+Září!AB54+Říjen!AB54+Listopad!AB54+Prosinec!AB54</f>
        <v>0</v>
      </c>
      <c r="AC54" s="7">
        <f>Leden!AC54+Únor!AC54+Březen!AC54+Duben!AC54+Květen!AC54+Červen!AC54+Červenec!AC54+Srpen!AC54+Září!AC54+Říjen!AC54+Listopad!AC54+Prosinec!AC54</f>
        <v>0</v>
      </c>
      <c r="AD54" s="7">
        <f>Leden!AD54+Únor!AD54+Březen!AD54+Duben!AD54+Květen!AD54+Červen!AD54+Červenec!AD54+Srpen!AD54+Září!AD54+Říjen!AD54+Listopad!AD54+Prosinec!AD54</f>
        <v>0</v>
      </c>
      <c r="AE54" s="7">
        <f>Leden!AE54+Únor!AE54+Březen!AE54+Duben!AE54+Květen!AE54+Červen!AE54+Červenec!AE54+Srpen!AE54+Září!AE54+Říjen!AE54+Listopad!AE54+Prosinec!AE54</f>
        <v>0</v>
      </c>
    </row>
    <row r="55" spans="1:31" x14ac:dyDescent="0.25">
      <c r="A55" s="3" t="s">
        <v>18</v>
      </c>
      <c r="B55" s="7">
        <f>Leden!B55+Únor!B55+Březen!B55+Duben!B55+Květen!B55+Červen!B55+Červenec!B55+Srpen!B55+Září!B55+Říjen!B55+Listopad!B55+Prosinec!B55</f>
        <v>3561</v>
      </c>
      <c r="C55" s="7">
        <f>Leden!C55+Únor!C55+Březen!C55+Duben!C55+Květen!C55+Červen!C55+Červenec!C55+Srpen!C55+Září!C55+Říjen!C55+Listopad!C55+Prosinec!C55</f>
        <v>12112690</v>
      </c>
      <c r="D55" s="7">
        <f>Leden!D55+Únor!D55+Březen!D55+Duben!D55+Květen!D55+Červen!D55+Červenec!D55+Srpen!D55+Září!D55+Říjen!D55+Listopad!D55+Prosinec!D55</f>
        <v>1642</v>
      </c>
      <c r="E55" s="7">
        <f>Leden!E55+Únor!E55+Březen!E55+Duben!E55+Květen!E55+Červen!E55+Červenec!E55+Srpen!E55+Září!E55+Říjen!E55+Listopad!E55+Prosinec!E55</f>
        <v>5545142</v>
      </c>
      <c r="F55" s="7">
        <f>Leden!F55+Únor!F55+Březen!F55+Duben!F55+Květen!F55+Červen!F55+Červenec!F55+Srpen!F55+Září!F55+Říjen!F55+Listopad!F55+Prosinec!F55</f>
        <v>9</v>
      </c>
      <c r="G55" s="7">
        <f>Leden!G55+Únor!G55+Březen!G55+Duben!G55+Květen!G55+Červen!G55+Červenec!G55+Srpen!G55+Září!G55+Říjen!G55+Listopad!G55+Prosinec!G55</f>
        <v>19629</v>
      </c>
      <c r="H55" s="7">
        <f>Leden!H55+Únor!H55+Březen!H55+Duben!H55+Květen!H55+Červen!H55+Červenec!H55+Srpen!H55+Září!H55+Říjen!H55+Listopad!H55+Prosinec!H55</f>
        <v>174</v>
      </c>
      <c r="I55" s="7">
        <f>Leden!I55+Únor!I55+Březen!I55+Duben!I55+Květen!I55+Červen!I55+Červenec!I55+Srpen!I55+Září!I55+Říjen!I55+Listopad!I55+Prosinec!I55</f>
        <v>241763</v>
      </c>
      <c r="J55" s="7">
        <f>Leden!J55+Únor!J55+Březen!J55+Duben!J55+Květen!J55+Červen!J55+Červenec!J55+Srpen!J55+Září!J55+Říjen!J55+Listopad!J55+Prosinec!J55</f>
        <v>14</v>
      </c>
      <c r="K55" s="7">
        <f>Leden!K55+Únor!K55+Březen!K55+Duben!K55+Květen!K55+Červen!K55+Červenec!K55+Srpen!K55+Září!K55+Říjen!K55+Listopad!K55+Prosinec!K55</f>
        <v>9800</v>
      </c>
      <c r="L55" s="7">
        <f>Leden!L55+Únor!L55+Březen!L55+Duben!L55+Květen!L55+Červen!L55+Červenec!L55+Srpen!L55+Září!L55+Říjen!L55+Listopad!L55+Prosinec!L55</f>
        <v>2</v>
      </c>
      <c r="M55" s="7">
        <f>Leden!M55+Únor!M55+Březen!M55+Duben!M55+Květen!M55+Červen!M55+Červenec!M55+Srpen!M55+Září!M55+Říjen!M55+Listopad!M55+Prosinec!M55</f>
        <v>739</v>
      </c>
      <c r="N55" s="7">
        <f>Leden!N55+Únor!N55+Březen!N55+Duben!N55+Květen!N55+Červen!N55+Červenec!N55+Srpen!N55+Září!N55+Říjen!N55+Listopad!N55+Prosinec!N55</f>
        <v>39</v>
      </c>
      <c r="O55" s="7">
        <f>Leden!O55+Únor!O55+Březen!O55+Duben!O55+Květen!O55+Červen!O55+Červenec!O55+Srpen!O55+Září!O55+Říjen!O55+Listopad!O55+Prosinec!O55</f>
        <v>48470</v>
      </c>
      <c r="P55" s="7">
        <f>Leden!P55+Únor!P55+Březen!P55+Duben!P55+Květen!P55+Červen!P55+Červenec!P55+Srpen!P55+Září!P55+Říjen!P55+Listopad!P55+Prosinec!P55</f>
        <v>1</v>
      </c>
      <c r="Q55" s="7">
        <f>Leden!Q55+Únor!Q55+Březen!Q55+Duben!Q55+Květen!Q55+Červen!Q55+Červenec!Q55+Srpen!Q55+Září!Q55+Říjen!Q55+Listopad!Q55+Prosinec!Q55</f>
        <v>750</v>
      </c>
      <c r="R55" s="33" t="s">
        <v>18</v>
      </c>
      <c r="S55" s="34"/>
      <c r="T55" s="7">
        <f>Leden!T55+Únor!T55+Březen!T55+Duben!T55+Květen!T55+Červen!T55+Červenec!T55+Srpen!T55+Září!T55+Říjen!T55+Listopad!T55+Prosinec!T55</f>
        <v>12438</v>
      </c>
      <c r="U55" s="7">
        <f>Leden!U55+Únor!U55+Březen!U55+Duben!U55+Květen!U55+Červen!U55+Červenec!U55+Srpen!U55+Září!U55+Říjen!U55+Listopad!U55+Prosinec!U55</f>
        <v>69109640</v>
      </c>
      <c r="V55" s="7">
        <f>Leden!V55+Únor!V55+Březen!V55+Duben!V55+Květen!V55+Červen!V55+Červenec!V55+Srpen!V55+Září!V55+Říjen!V55+Listopad!V55+Prosinec!V55</f>
        <v>9733</v>
      </c>
      <c r="W55" s="7">
        <f>Leden!W55+Únor!W55+Březen!W55+Duben!W55+Květen!W55+Červen!W55+Červenec!W55+Srpen!W55+Září!W55+Říjen!W55+Listopad!W55+Prosinec!W55</f>
        <v>3993200</v>
      </c>
      <c r="X55" s="7">
        <f>Leden!X55+Únor!X55+Březen!X55+Duben!X55+Květen!X55+Červen!X55+Červenec!X55+Srpen!X55+Září!X55+Říjen!X55+Listopad!X55+Prosinec!X55</f>
        <v>12</v>
      </c>
      <c r="Y55" s="7">
        <f>Leden!Y55+Únor!Y55+Březen!Y55+Duben!Y55+Květen!Y55+Červen!Y55+Červenec!Y55+Srpen!Y55+Září!Y55+Říjen!Y55+Listopad!Y55+Prosinec!Y55</f>
        <v>1287552</v>
      </c>
      <c r="Z55" s="7">
        <f>Leden!Z55+Únor!Z55+Březen!Z55+Duben!Z55+Květen!Z55+Červen!Z55+Červenec!Z55+Srpen!Z55+Září!Z55+Říjen!Z55+Listopad!Z55+Prosinec!Z55</f>
        <v>0</v>
      </c>
      <c r="AA55" s="7">
        <f>Leden!AA55+Únor!AA55+Březen!AA55+Duben!AA55+Květen!AA55+Červen!AA55+Červenec!AA55+Srpen!AA55+Září!AA55+Říjen!AA55+Listopad!AA55+Prosinec!AA55</f>
        <v>0</v>
      </c>
      <c r="AB55" s="7">
        <f>Leden!AB55+Únor!AB55+Březen!AB55+Duben!AB55+Květen!AB55+Červen!AB55+Červenec!AB55+Srpen!AB55+Září!AB55+Říjen!AB55+Listopad!AB55+Prosinec!AB55</f>
        <v>0</v>
      </c>
      <c r="AC55" s="7">
        <f>Leden!AC55+Únor!AC55+Březen!AC55+Duben!AC55+Květen!AC55+Červen!AC55+Červenec!AC55+Srpen!AC55+Září!AC55+Říjen!AC55+Listopad!AC55+Prosinec!AC55</f>
        <v>0</v>
      </c>
      <c r="AD55" s="7">
        <f>Leden!AD55+Únor!AD55+Březen!AD55+Duben!AD55+Květen!AD55+Červen!AD55+Červenec!AD55+Srpen!AD55+Září!AD55+Říjen!AD55+Listopad!AD55+Prosinec!AD55</f>
        <v>0</v>
      </c>
      <c r="AE55" s="7">
        <f>Leden!AE55+Únor!AE55+Březen!AE55+Duben!AE55+Květen!AE55+Červen!AE55+Červenec!AE55+Srpen!AE55+Září!AE55+Říjen!AE55+Listopad!AE55+Prosinec!AE55</f>
        <v>0</v>
      </c>
    </row>
    <row r="56" spans="1:31" x14ac:dyDescent="0.25">
      <c r="A56" s="3" t="s">
        <v>19</v>
      </c>
      <c r="B56" s="7">
        <f>Leden!B56+Únor!B56+Březen!B56+Duben!B56+Květen!B56+Červen!B56+Červenec!B56+Srpen!B56+Září!B56+Říjen!B56+Listopad!B56+Prosinec!B56</f>
        <v>1246</v>
      </c>
      <c r="C56" s="7">
        <f>Leden!C56+Únor!C56+Březen!C56+Duben!C56+Květen!C56+Červen!C56+Červenec!C56+Srpen!C56+Září!C56+Říjen!C56+Listopad!C56+Prosinec!C56</f>
        <v>5428525</v>
      </c>
      <c r="D56" s="7">
        <f>Leden!D56+Únor!D56+Březen!D56+Duben!D56+Květen!D56+Červen!D56+Červenec!D56+Srpen!D56+Září!D56+Říjen!D56+Listopad!D56+Prosinec!D56</f>
        <v>266</v>
      </c>
      <c r="E56" s="7">
        <f>Leden!E56+Únor!E56+Březen!E56+Duben!E56+Květen!E56+Červen!E56+Červenec!E56+Srpen!E56+Září!E56+Říjen!E56+Listopad!E56+Prosinec!E56</f>
        <v>818070</v>
      </c>
      <c r="F56" s="7">
        <f>Leden!F56+Únor!F56+Březen!F56+Duben!F56+Květen!F56+Červen!F56+Červenec!F56+Srpen!F56+Září!F56+Říjen!F56+Listopad!F56+Prosinec!F56</f>
        <v>10</v>
      </c>
      <c r="G56" s="7">
        <f>Leden!G56+Únor!G56+Březen!G56+Duben!G56+Květen!G56+Červen!G56+Červenec!G56+Srpen!G56+Září!G56+Říjen!G56+Listopad!G56+Prosinec!G56</f>
        <v>46240</v>
      </c>
      <c r="H56" s="7">
        <f>Leden!H56+Únor!H56+Březen!H56+Duben!H56+Květen!H56+Červen!H56+Červenec!H56+Srpen!H56+Září!H56+Říjen!H56+Listopad!H56+Prosinec!H56</f>
        <v>5</v>
      </c>
      <c r="I56" s="7">
        <f>Leden!I56+Únor!I56+Březen!I56+Duben!I56+Květen!I56+Červen!I56+Červenec!I56+Srpen!I56+Září!I56+Říjen!I56+Listopad!I56+Prosinec!I56</f>
        <v>11300</v>
      </c>
      <c r="J56" s="7">
        <f>Leden!J56+Únor!J56+Březen!J56+Duben!J56+Květen!J56+Červen!J56+Červenec!J56+Srpen!J56+Září!J56+Říjen!J56+Listopad!J56+Prosinec!J56</f>
        <v>1</v>
      </c>
      <c r="K56" s="7">
        <f>Leden!K56+Únor!K56+Březen!K56+Duben!K56+Květen!K56+Červen!K56+Červenec!K56+Srpen!K56+Září!K56+Říjen!K56+Listopad!K56+Prosinec!K56</f>
        <v>1000</v>
      </c>
      <c r="L56" s="7">
        <f>Leden!L56+Únor!L56+Březen!L56+Duben!L56+Květen!L56+Červen!L56+Červenec!L56+Srpen!L56+Září!L56+Říjen!L56+Listopad!L56+Prosinec!L56</f>
        <v>2</v>
      </c>
      <c r="M56" s="7">
        <f>Leden!M56+Únor!M56+Březen!M56+Duben!M56+Květen!M56+Červen!M56+Červenec!M56+Srpen!M56+Září!M56+Říjen!M56+Listopad!M56+Prosinec!M56</f>
        <v>3200</v>
      </c>
      <c r="N56" s="7">
        <f>Leden!N56+Únor!N56+Březen!N56+Duben!N56+Květen!N56+Červen!N56+Červenec!N56+Srpen!N56+Září!N56+Říjen!N56+Listopad!N56+Prosinec!N56</f>
        <v>6</v>
      </c>
      <c r="O56" s="7">
        <f>Leden!O56+Únor!O56+Březen!O56+Duben!O56+Květen!O56+Červen!O56+Červenec!O56+Srpen!O56+Září!O56+Říjen!O56+Listopad!O56+Prosinec!O56</f>
        <v>8000</v>
      </c>
      <c r="P56" s="7">
        <f>Leden!P56+Únor!P56+Březen!P56+Duben!P56+Květen!P56+Červen!P56+Červenec!P56+Srpen!P56+Září!P56+Říjen!P56+Listopad!P56+Prosinec!P56</f>
        <v>0</v>
      </c>
      <c r="Q56" s="7">
        <f>Leden!Q56+Únor!Q56+Březen!Q56+Duben!Q56+Květen!Q56+Červen!Q56+Červenec!Q56+Srpen!Q56+Září!Q56+Říjen!Q56+Listopad!Q56+Prosinec!Q56</f>
        <v>0</v>
      </c>
      <c r="R56" s="33" t="s">
        <v>19</v>
      </c>
      <c r="S56" s="34"/>
      <c r="T56" s="7">
        <f>Leden!T56+Únor!T56+Březen!T56+Duben!T56+Květen!T56+Červen!T56+Červenec!T56+Srpen!T56+Září!T56+Říjen!T56+Listopad!T56+Prosinec!T56</f>
        <v>0</v>
      </c>
      <c r="U56" s="7">
        <f>Leden!U56+Únor!U56+Březen!U56+Duben!U56+Květen!U56+Červen!U56+Červenec!U56+Srpen!U56+Září!U56+Říjen!U56+Listopad!U56+Prosinec!U56</f>
        <v>0</v>
      </c>
      <c r="V56" s="7">
        <f>Leden!V56+Únor!V56+Březen!V56+Duben!V56+Květen!V56+Červen!V56+Červenec!V56+Srpen!V56+Září!V56+Říjen!V56+Listopad!V56+Prosinec!V56</f>
        <v>0</v>
      </c>
      <c r="W56" s="7">
        <f>Leden!W56+Únor!W56+Březen!W56+Duben!W56+Květen!W56+Červen!W56+Červenec!W56+Srpen!W56+Září!W56+Říjen!W56+Listopad!W56+Prosinec!W56</f>
        <v>0</v>
      </c>
      <c r="X56" s="7">
        <f>Leden!X56+Únor!X56+Březen!X56+Duben!X56+Květen!X56+Červen!X56+Červenec!X56+Srpen!X56+Září!X56+Říjen!X56+Listopad!X56+Prosinec!X56</f>
        <v>0</v>
      </c>
      <c r="Y56" s="7">
        <f>Leden!Y56+Únor!Y56+Březen!Y56+Duben!Y56+Květen!Y56+Červen!Y56+Červenec!Y56+Srpen!Y56+Září!Y56+Říjen!Y56+Listopad!Y56+Prosinec!Y56</f>
        <v>0</v>
      </c>
      <c r="Z56" s="7">
        <f>Leden!Z56+Únor!Z56+Březen!Z56+Duben!Z56+Květen!Z56+Červen!Z56+Červenec!Z56+Srpen!Z56+Září!Z56+Říjen!Z56+Listopad!Z56+Prosinec!Z56</f>
        <v>0</v>
      </c>
      <c r="AA56" s="7">
        <f>Leden!AA56+Únor!AA56+Březen!AA56+Duben!AA56+Květen!AA56+Červen!AA56+Červenec!AA56+Srpen!AA56+Září!AA56+Říjen!AA56+Listopad!AA56+Prosinec!AA56</f>
        <v>0</v>
      </c>
      <c r="AB56" s="7">
        <f>Leden!AB56+Únor!AB56+Březen!AB56+Duben!AB56+Květen!AB56+Červen!AB56+Červenec!AB56+Srpen!AB56+Září!AB56+Říjen!AB56+Listopad!AB56+Prosinec!AB56</f>
        <v>0</v>
      </c>
      <c r="AC56" s="7">
        <f>Leden!AC56+Únor!AC56+Březen!AC56+Duben!AC56+Květen!AC56+Červen!AC56+Červenec!AC56+Srpen!AC56+Září!AC56+Říjen!AC56+Listopad!AC56+Prosinec!AC56</f>
        <v>0</v>
      </c>
      <c r="AD56" s="7">
        <f>Leden!AD56+Únor!AD56+Březen!AD56+Duben!AD56+Květen!AD56+Červen!AD56+Červenec!AD56+Srpen!AD56+Září!AD56+Říjen!AD56+Listopad!AD56+Prosinec!AD56</f>
        <v>0</v>
      </c>
      <c r="AE56" s="7">
        <f>Leden!AE56+Únor!AE56+Březen!AE56+Duben!AE56+Květen!AE56+Červen!AE56+Červenec!AE56+Srpen!AE56+Září!AE56+Říjen!AE56+Listopad!AE56+Prosinec!AE56</f>
        <v>0</v>
      </c>
    </row>
    <row r="57" spans="1:31" x14ac:dyDescent="0.25">
      <c r="A57" s="3" t="s">
        <v>29</v>
      </c>
      <c r="B57" s="7">
        <f>Leden!B57+Únor!B57+Březen!B57+Duben!B57+Květen!B57+Červen!B57+Červenec!B57+Srpen!B57+Září!B57+Říjen!B57+Listopad!B57+Prosinec!B57</f>
        <v>3987</v>
      </c>
      <c r="C57" s="7">
        <f>Leden!C57+Únor!C57+Březen!C57+Duben!C57+Květen!C57+Červen!C57+Červenec!C57+Srpen!C57+Září!C57+Říjen!C57+Listopad!C57+Prosinec!C57</f>
        <v>14570573</v>
      </c>
      <c r="D57" s="7">
        <f>Leden!D57+Únor!D57+Březen!D57+Duben!D57+Květen!D57+Červen!D57+Červenec!D57+Srpen!D57+Září!D57+Říjen!D57+Listopad!D57+Prosinec!D57</f>
        <v>2296</v>
      </c>
      <c r="E57" s="7">
        <f>Leden!E57+Únor!E57+Březen!E57+Duben!E57+Květen!E57+Červen!E57+Červenec!E57+Srpen!E57+Září!E57+Říjen!E57+Listopad!E57+Prosinec!E57</f>
        <v>11379895</v>
      </c>
      <c r="F57" s="7">
        <f>Leden!F57+Únor!F57+Březen!F57+Duben!F57+Květen!F57+Červen!F57+Červenec!F57+Srpen!F57+Září!F57+Říjen!F57+Listopad!F57+Prosinec!F57</f>
        <v>12</v>
      </c>
      <c r="G57" s="7">
        <f>Leden!G57+Únor!G57+Březen!G57+Duben!G57+Květen!G57+Červen!G57+Červenec!G57+Srpen!G57+Září!G57+Říjen!G57+Listopad!G57+Prosinec!G57</f>
        <v>56208</v>
      </c>
      <c r="H57" s="7">
        <f>Leden!H57+Únor!H57+Březen!H57+Duben!H57+Květen!H57+Červen!H57+Červenec!H57+Srpen!H57+Září!H57+Říjen!H57+Listopad!H57+Prosinec!H57</f>
        <v>74</v>
      </c>
      <c r="I57" s="7">
        <f>Leden!I57+Únor!I57+Březen!I57+Duben!I57+Květen!I57+Červen!I57+Červenec!I57+Srpen!I57+Září!I57+Říjen!I57+Listopad!I57+Prosinec!I57</f>
        <v>193981</v>
      </c>
      <c r="J57" s="7">
        <f>Leden!J57+Únor!J57+Březen!J57+Duben!J57+Květen!J57+Červen!J57+Červenec!J57+Srpen!J57+Září!J57+Říjen!J57+Listopad!J57+Prosinec!J57</f>
        <v>18</v>
      </c>
      <c r="K57" s="7">
        <f>Leden!K57+Únor!K57+Březen!K57+Duben!K57+Květen!K57+Červen!K57+Červenec!K57+Srpen!K57+Září!K57+Říjen!K57+Listopad!K57+Prosinec!K57</f>
        <v>12710</v>
      </c>
      <c r="L57" s="7">
        <f>Leden!L57+Únor!L57+Březen!L57+Duben!L57+Květen!L57+Červen!L57+Červenec!L57+Srpen!L57+Září!L57+Říjen!L57+Listopad!L57+Prosinec!L57</f>
        <v>25</v>
      </c>
      <c r="M57" s="7">
        <f>Leden!M57+Únor!M57+Březen!M57+Duben!M57+Květen!M57+Červen!M57+Červenec!M57+Srpen!M57+Září!M57+Říjen!M57+Listopad!M57+Prosinec!M57</f>
        <v>33200</v>
      </c>
      <c r="N57" s="7">
        <f>Leden!N57+Únor!N57+Březen!N57+Duben!N57+Květen!N57+Červen!N57+Červenec!N57+Srpen!N57+Září!N57+Říjen!N57+Listopad!N57+Prosinec!N57</f>
        <v>31</v>
      </c>
      <c r="O57" s="7">
        <f>Leden!O57+Únor!O57+Březen!O57+Duben!O57+Květen!O57+Červen!O57+Červenec!O57+Srpen!O57+Září!O57+Říjen!O57+Listopad!O57+Prosinec!O57</f>
        <v>42870</v>
      </c>
      <c r="P57" s="7">
        <f>Leden!P57+Únor!P57+Březen!P57+Duben!P57+Květen!P57+Červen!P57+Červenec!P57+Srpen!P57+Září!P57+Říjen!P57+Listopad!P57+Prosinec!P57</f>
        <v>1</v>
      </c>
      <c r="Q57" s="7">
        <f>Leden!Q57+Únor!Q57+Březen!Q57+Duben!Q57+Květen!Q57+Červen!Q57+Červenec!Q57+Srpen!Q57+Září!Q57+Říjen!Q57+Listopad!Q57+Prosinec!Q57</f>
        <v>10000</v>
      </c>
      <c r="R57" s="33" t="s">
        <v>29</v>
      </c>
      <c r="S57" s="34"/>
      <c r="T57" s="7">
        <f>Leden!T57+Únor!T57+Březen!T57+Duben!T57+Květen!T57+Červen!T57+Červenec!T57+Srpen!T57+Září!T57+Říjen!T57+Listopad!T57+Prosinec!T57</f>
        <v>11138</v>
      </c>
      <c r="U57" s="7">
        <f>Leden!U57+Únor!U57+Březen!U57+Duben!U57+Květen!U57+Červen!U57+Červenec!U57+Srpen!U57+Září!U57+Říjen!U57+Listopad!U57+Prosinec!U57</f>
        <v>61373580</v>
      </c>
      <c r="V57" s="7">
        <f>Leden!V57+Únor!V57+Březen!V57+Duben!V57+Květen!V57+Červen!V57+Červenec!V57+Srpen!V57+Září!V57+Říjen!V57+Listopad!V57+Prosinec!V57</f>
        <v>7140</v>
      </c>
      <c r="W57" s="7">
        <f>Leden!W57+Únor!W57+Březen!W57+Duben!W57+Květen!W57+Červen!W57+Červenec!W57+Srpen!W57+Září!W57+Říjen!W57+Listopad!W57+Prosinec!W57</f>
        <v>3213200</v>
      </c>
      <c r="X57" s="7">
        <f>Leden!X57+Únor!X57+Březen!X57+Duben!X57+Květen!X57+Červen!X57+Červenec!X57+Srpen!X57+Září!X57+Říjen!X57+Listopad!X57+Prosinec!X57</f>
        <v>15</v>
      </c>
      <c r="Y57" s="7">
        <f>Leden!Y57+Únor!Y57+Březen!Y57+Duben!Y57+Květen!Y57+Červen!Y57+Červenec!Y57+Srpen!Y57+Září!Y57+Říjen!Y57+Listopad!Y57+Prosinec!Y57</f>
        <v>2211261</v>
      </c>
      <c r="Z57" s="7">
        <f>Leden!Z57+Únor!Z57+Březen!Z57+Duben!Z57+Květen!Z57+Červen!Z57+Červenec!Z57+Srpen!Z57+Září!Z57+Říjen!Z57+Listopad!Z57+Prosinec!Z57</f>
        <v>0</v>
      </c>
      <c r="AA57" s="7">
        <f>Leden!AA57+Únor!AA57+Březen!AA57+Duben!AA57+Květen!AA57+Červen!AA57+Červenec!AA57+Srpen!AA57+Září!AA57+Říjen!AA57+Listopad!AA57+Prosinec!AA57</f>
        <v>0</v>
      </c>
      <c r="AB57" s="7">
        <f>Leden!AB57+Únor!AB57+Březen!AB57+Duben!AB57+Květen!AB57+Červen!AB57+Červenec!AB57+Srpen!AB57+Září!AB57+Říjen!AB57+Listopad!AB57+Prosinec!AB57</f>
        <v>0</v>
      </c>
      <c r="AC57" s="7">
        <f>Leden!AC57+Únor!AC57+Březen!AC57+Duben!AC57+Květen!AC57+Červen!AC57+Červenec!AC57+Srpen!AC57+Září!AC57+Říjen!AC57+Listopad!AC57+Prosinec!AC57</f>
        <v>0</v>
      </c>
      <c r="AD57" s="7">
        <f>Leden!AD57+Únor!AD57+Březen!AD57+Duben!AD57+Květen!AD57+Červen!AD57+Červenec!AD57+Srpen!AD57+Září!AD57+Říjen!AD57+Listopad!AD57+Prosinec!AD57</f>
        <v>0</v>
      </c>
      <c r="AE57" s="7">
        <f>Leden!AE57+Únor!AE57+Březen!AE57+Duben!AE57+Květen!AE57+Červen!AE57+Červenec!AE57+Srpen!AE57+Září!AE57+Říjen!AE57+Listopad!AE57+Prosinec!AE57</f>
        <v>0</v>
      </c>
    </row>
    <row r="58" spans="1:31" x14ac:dyDescent="0.25">
      <c r="A58" s="3" t="s">
        <v>45</v>
      </c>
      <c r="B58" s="7">
        <f>Leden!B58+Únor!B58+Březen!B58+Duben!B58+Květen!B58+Červen!B58+Červenec!B58+Srpen!B58+Září!B58+Říjen!B58+Listopad!B58+Prosinec!B58</f>
        <v>5028</v>
      </c>
      <c r="C58" s="7">
        <f>Leden!C58+Únor!C58+Březen!C58+Duben!C58+Květen!C58+Červen!C58+Červenec!C58+Srpen!C58+Září!C58+Říjen!C58+Listopad!C58+Prosinec!C58</f>
        <v>18574949</v>
      </c>
      <c r="D58" s="7">
        <f>Leden!D58+Únor!D58+Březen!D58+Duben!D58+Květen!D58+Červen!D58+Červenec!D58+Srpen!D58+Září!D58+Říjen!D58+Listopad!D58+Prosinec!D58</f>
        <v>2645</v>
      </c>
      <c r="E58" s="7">
        <f>Leden!E58+Únor!E58+Březen!E58+Duben!E58+Květen!E58+Červen!E58+Červenec!E58+Srpen!E58+Září!E58+Říjen!E58+Listopad!E58+Prosinec!E58</f>
        <v>8571364</v>
      </c>
      <c r="F58" s="7">
        <f>Leden!F58+Únor!F58+Březen!F58+Duben!F58+Květen!F58+Červen!F58+Červenec!F58+Srpen!F58+Září!F58+Říjen!F58+Listopad!F58+Prosinec!F58</f>
        <v>25</v>
      </c>
      <c r="G58" s="7">
        <f>Leden!G58+Únor!G58+Březen!G58+Duben!G58+Květen!G58+Červen!G58+Červenec!G58+Srpen!G58+Září!G58+Říjen!G58+Listopad!G58+Prosinec!G58</f>
        <v>105567</v>
      </c>
      <c r="H58" s="7">
        <f>Leden!H58+Únor!H58+Březen!H58+Duben!H58+Květen!H58+Červen!H58+Červenec!H58+Srpen!H58+Září!H58+Říjen!H58+Listopad!H58+Prosinec!H58</f>
        <v>64</v>
      </c>
      <c r="I58" s="7">
        <f>Leden!I58+Únor!I58+Březen!I58+Duben!I58+Květen!I58+Červen!I58+Červenec!I58+Srpen!I58+Září!I58+Říjen!I58+Listopad!I58+Prosinec!I58</f>
        <v>145778</v>
      </c>
      <c r="J58" s="7">
        <f>Leden!J58+Únor!J58+Březen!J58+Duben!J58+Květen!J58+Červen!J58+Červenec!J58+Srpen!J58+Září!J58+Říjen!J58+Listopad!J58+Prosinec!J58</f>
        <v>10</v>
      </c>
      <c r="K58" s="7">
        <f>Leden!K58+Únor!K58+Březen!K58+Duben!K58+Květen!K58+Červen!K58+Červenec!K58+Srpen!K58+Září!K58+Říjen!K58+Listopad!K58+Prosinec!K58</f>
        <v>9341</v>
      </c>
      <c r="L58" s="7">
        <f>Leden!L58+Únor!L58+Březen!L58+Duben!L58+Květen!L58+Červen!L58+Červenec!L58+Srpen!L58+Září!L58+Říjen!L58+Listopad!L58+Prosinec!L58</f>
        <v>1</v>
      </c>
      <c r="M58" s="7">
        <f>Leden!M58+Únor!M58+Březen!M58+Duben!M58+Květen!M58+Červen!M58+Červenec!M58+Srpen!M58+Září!M58+Říjen!M58+Listopad!M58+Prosinec!M58</f>
        <v>2200</v>
      </c>
      <c r="N58" s="7">
        <f>Leden!N58+Únor!N58+Březen!N58+Duben!N58+Květen!N58+Červen!N58+Červenec!N58+Srpen!N58+Září!N58+Říjen!N58+Listopad!N58+Prosinec!N58</f>
        <v>24</v>
      </c>
      <c r="O58" s="7">
        <f>Leden!O58+Únor!O58+Březen!O58+Duben!O58+Květen!O58+Červen!O58+Červenec!O58+Srpen!O58+Září!O58+Říjen!O58+Listopad!O58+Prosinec!O58</f>
        <v>23820</v>
      </c>
      <c r="P58" s="7">
        <f>Leden!P58+Únor!P58+Březen!P58+Duben!P58+Květen!P58+Červen!P58+Červenec!P58+Srpen!P58+Září!P58+Říjen!P58+Listopad!P58+Prosinec!P58</f>
        <v>1</v>
      </c>
      <c r="Q58" s="7">
        <f>Leden!Q58+Únor!Q58+Březen!Q58+Duben!Q58+Květen!Q58+Červen!Q58+Červenec!Q58+Srpen!Q58+Září!Q58+Říjen!Q58+Listopad!Q58+Prosinec!Q58</f>
        <v>3000</v>
      </c>
      <c r="R58" s="33" t="s">
        <v>45</v>
      </c>
      <c r="S58" s="34"/>
      <c r="T58" s="7">
        <f>Leden!T58+Únor!T58+Březen!T58+Duben!T58+Květen!T58+Červen!T58+Červenec!T58+Srpen!T58+Září!T58+Říjen!T58+Listopad!T58+Prosinec!T58</f>
        <v>0</v>
      </c>
      <c r="U58" s="7">
        <f>Leden!U58+Únor!U58+Březen!U58+Duben!U58+Květen!U58+Červen!U58+Červenec!U58+Srpen!U58+Září!U58+Říjen!U58+Listopad!U58+Prosinec!U58</f>
        <v>0</v>
      </c>
      <c r="V58" s="7">
        <f>Leden!V58+Únor!V58+Březen!V58+Duben!V58+Květen!V58+Červen!V58+Červenec!V58+Srpen!V58+Září!V58+Říjen!V58+Listopad!V58+Prosinec!V58</f>
        <v>0</v>
      </c>
      <c r="W58" s="7">
        <f>Leden!W58+Únor!W58+Březen!W58+Duben!W58+Květen!W58+Červen!W58+Červenec!W58+Srpen!W58+Září!W58+Říjen!W58+Listopad!W58+Prosinec!W58</f>
        <v>0</v>
      </c>
      <c r="X58" s="7">
        <f>Leden!X58+Únor!X58+Březen!X58+Duben!X58+Květen!X58+Červen!X58+Červenec!X58+Srpen!X58+Září!X58+Říjen!X58+Listopad!X58+Prosinec!X58</f>
        <v>0</v>
      </c>
      <c r="Y58" s="7">
        <f>Leden!Y58+Únor!Y58+Březen!Y58+Duben!Y58+Květen!Y58+Červen!Y58+Červenec!Y58+Srpen!Y58+Září!Y58+Říjen!Y58+Listopad!Y58+Prosinec!Y58</f>
        <v>0</v>
      </c>
      <c r="Z58" s="7">
        <f>Leden!Z58+Únor!Z58+Březen!Z58+Duben!Z58+Květen!Z58+Červen!Z58+Červenec!Z58+Srpen!Z58+Září!Z58+Říjen!Z58+Listopad!Z58+Prosinec!Z58</f>
        <v>0</v>
      </c>
      <c r="AA58" s="7">
        <f>Leden!AA58+Únor!AA58+Březen!AA58+Duben!AA58+Květen!AA58+Červen!AA58+Červenec!AA58+Srpen!AA58+Září!AA58+Říjen!AA58+Listopad!AA58+Prosinec!AA58</f>
        <v>0</v>
      </c>
      <c r="AB58" s="7">
        <f>Leden!AB58+Únor!AB58+Březen!AB58+Duben!AB58+Květen!AB58+Červen!AB58+Červenec!AB58+Srpen!AB58+Září!AB58+Říjen!AB58+Listopad!AB58+Prosinec!AB58</f>
        <v>0</v>
      </c>
      <c r="AC58" s="7">
        <f>Leden!AC58+Únor!AC58+Březen!AC58+Duben!AC58+Květen!AC58+Červen!AC58+Červenec!AC58+Srpen!AC58+Září!AC58+Říjen!AC58+Listopad!AC58+Prosinec!AC58</f>
        <v>0</v>
      </c>
      <c r="AD58" s="7">
        <f>Leden!AD58+Únor!AD58+Březen!AD58+Duben!AD58+Květen!AD58+Červen!AD58+Červenec!AD58+Srpen!AD58+Září!AD58+Říjen!AD58+Listopad!AD58+Prosinec!AD58</f>
        <v>0</v>
      </c>
      <c r="AE58" s="7">
        <f>Leden!AE58+Únor!AE58+Březen!AE58+Duben!AE58+Květen!AE58+Červen!AE58+Červenec!AE58+Srpen!AE58+Září!AE58+Říjen!AE58+Listopad!AE58+Prosinec!AE58</f>
        <v>0</v>
      </c>
    </row>
    <row r="59" spans="1:31" s="8" customFormat="1" x14ac:dyDescent="0.25">
      <c r="A59" s="1" t="s">
        <v>22</v>
      </c>
      <c r="B59" s="9">
        <f>SUM(B35:B58)</f>
        <v>244327</v>
      </c>
      <c r="C59" s="10">
        <f t="shared" ref="C59:Q59" si="2">SUM(C35:C58)</f>
        <v>924277852.17000008</v>
      </c>
      <c r="D59" s="9">
        <f t="shared" si="2"/>
        <v>107230</v>
      </c>
      <c r="E59" s="9">
        <f t="shared" si="2"/>
        <v>338686043</v>
      </c>
      <c r="F59" s="9">
        <f t="shared" si="2"/>
        <v>635</v>
      </c>
      <c r="G59" s="9">
        <f t="shared" si="2"/>
        <v>1942487.07</v>
      </c>
      <c r="H59" s="9">
        <f t="shared" si="2"/>
        <v>1707</v>
      </c>
      <c r="I59" s="9">
        <f t="shared" si="2"/>
        <v>3249813</v>
      </c>
      <c r="J59" s="9">
        <f t="shared" si="2"/>
        <v>1030</v>
      </c>
      <c r="K59" s="9">
        <f t="shared" si="2"/>
        <v>675929</v>
      </c>
      <c r="L59" s="9">
        <f t="shared" si="2"/>
        <v>230</v>
      </c>
      <c r="M59" s="9">
        <f t="shared" si="2"/>
        <v>309834</v>
      </c>
      <c r="N59" s="9">
        <f t="shared" si="2"/>
        <v>1580</v>
      </c>
      <c r="O59" s="9">
        <f t="shared" si="2"/>
        <v>1642714.63</v>
      </c>
      <c r="P59" s="9">
        <f t="shared" si="2"/>
        <v>47</v>
      </c>
      <c r="Q59" s="9">
        <f t="shared" si="2"/>
        <v>540478</v>
      </c>
      <c r="R59" s="38" t="s">
        <v>22</v>
      </c>
      <c r="S59" s="39"/>
      <c r="T59" s="9">
        <f>SUM(T35:T58)</f>
        <v>344852</v>
      </c>
      <c r="U59" s="10">
        <f t="shared" ref="U59:AE59" si="3">SUM(U35:U58)</f>
        <v>2064374087</v>
      </c>
      <c r="V59" s="9">
        <f t="shared" si="3"/>
        <v>227492</v>
      </c>
      <c r="W59" s="9">
        <f t="shared" si="3"/>
        <v>97677600</v>
      </c>
      <c r="X59" s="9">
        <f t="shared" si="3"/>
        <v>448</v>
      </c>
      <c r="Y59" s="9">
        <f t="shared" si="3"/>
        <v>59529287.07</v>
      </c>
      <c r="Z59" s="9">
        <f>SUM(Z35:Z58)</f>
        <v>0</v>
      </c>
      <c r="AA59" s="9">
        <f t="shared" si="3"/>
        <v>0</v>
      </c>
      <c r="AB59" s="9">
        <f t="shared" si="3"/>
        <v>0</v>
      </c>
      <c r="AC59" s="9">
        <f t="shared" si="3"/>
        <v>0</v>
      </c>
      <c r="AD59" s="9">
        <f t="shared" si="3"/>
        <v>0</v>
      </c>
      <c r="AE59" s="9">
        <f t="shared" si="3"/>
        <v>0</v>
      </c>
    </row>
  </sheetData>
  <mergeCells count="76"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R47:S47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X33:Y33"/>
    <mergeCell ref="Z33:AA33"/>
    <mergeCell ref="AB33:AC33"/>
    <mergeCell ref="AD33:AE33"/>
    <mergeCell ref="R34:S34"/>
    <mergeCell ref="T33:U33"/>
    <mergeCell ref="V33:W33"/>
    <mergeCell ref="R35:S35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  <mergeCell ref="V1:W1"/>
    <mergeCell ref="L2:M2"/>
    <mergeCell ref="B1:C1"/>
    <mergeCell ref="D1:E1"/>
    <mergeCell ref="F1:G1"/>
    <mergeCell ref="H1:I1"/>
    <mergeCell ref="J1:K1"/>
    <mergeCell ref="L1:M1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58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58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>
        <v>5778</v>
      </c>
      <c r="C3" s="6">
        <v>4069720</v>
      </c>
      <c r="D3" s="6">
        <v>3273</v>
      </c>
      <c r="E3" s="6">
        <v>21424355</v>
      </c>
      <c r="F3" s="6">
        <v>4082</v>
      </c>
      <c r="G3" s="6">
        <v>16908409</v>
      </c>
      <c r="H3" s="6">
        <v>35</v>
      </c>
      <c r="I3" s="6">
        <v>408000</v>
      </c>
      <c r="J3" s="6">
        <v>1</v>
      </c>
      <c r="K3" s="6">
        <v>5000</v>
      </c>
      <c r="L3" s="33" t="s">
        <v>3</v>
      </c>
      <c r="M3" s="34"/>
      <c r="N3" s="6">
        <v>262</v>
      </c>
      <c r="O3" s="6">
        <v>2267233</v>
      </c>
      <c r="P3" s="6">
        <v>257</v>
      </c>
      <c r="Q3" s="6">
        <v>1395895</v>
      </c>
      <c r="R3" s="6">
        <v>1</v>
      </c>
      <c r="S3" s="6">
        <v>8000</v>
      </c>
      <c r="T3" s="6">
        <v>0</v>
      </c>
      <c r="U3" s="6">
        <v>0</v>
      </c>
      <c r="V3" s="6">
        <v>0</v>
      </c>
      <c r="W3" s="6">
        <v>0</v>
      </c>
    </row>
    <row r="4" spans="1:23" x14ac:dyDescent="0.25">
      <c r="A4" s="3" t="s">
        <v>4</v>
      </c>
      <c r="B4" s="6">
        <v>4229</v>
      </c>
      <c r="C4" s="6">
        <v>2716580</v>
      </c>
      <c r="D4" s="6">
        <v>1950</v>
      </c>
      <c r="E4" s="6">
        <v>12573624</v>
      </c>
      <c r="F4" s="6">
        <v>3836</v>
      </c>
      <c r="G4" s="6">
        <v>14230011</v>
      </c>
      <c r="H4" s="6">
        <v>22</v>
      </c>
      <c r="I4" s="6">
        <v>265000</v>
      </c>
      <c r="J4" s="6">
        <v>3</v>
      </c>
      <c r="K4" s="6">
        <v>15000</v>
      </c>
      <c r="L4" s="33" t="s">
        <v>4</v>
      </c>
      <c r="M4" s="34"/>
      <c r="N4" s="6">
        <v>153</v>
      </c>
      <c r="O4" s="6">
        <v>1429759</v>
      </c>
      <c r="P4" s="6">
        <v>149</v>
      </c>
      <c r="Q4" s="6">
        <v>813088</v>
      </c>
      <c r="R4" s="6">
        <v>2</v>
      </c>
      <c r="S4" s="6">
        <v>36000</v>
      </c>
      <c r="T4" s="6">
        <v>0</v>
      </c>
      <c r="U4" s="6">
        <v>0</v>
      </c>
      <c r="V4" s="6">
        <v>1</v>
      </c>
      <c r="W4" s="6">
        <v>25000</v>
      </c>
    </row>
    <row r="5" spans="1:23" x14ac:dyDescent="0.25">
      <c r="A5" s="3" t="s">
        <v>5</v>
      </c>
      <c r="B5" s="6">
        <v>2108</v>
      </c>
      <c r="C5" s="6">
        <v>1301064</v>
      </c>
      <c r="D5" s="6">
        <v>882</v>
      </c>
      <c r="E5" s="6">
        <v>5459604</v>
      </c>
      <c r="F5" s="6">
        <v>1397</v>
      </c>
      <c r="G5" s="6">
        <v>4759742</v>
      </c>
      <c r="H5" s="6">
        <v>7</v>
      </c>
      <c r="I5" s="6">
        <v>73000</v>
      </c>
      <c r="J5" s="6">
        <v>0</v>
      </c>
      <c r="K5" s="6">
        <v>0</v>
      </c>
      <c r="L5" s="33" t="s">
        <v>5</v>
      </c>
      <c r="M5" s="34"/>
      <c r="N5" s="7">
        <v>85</v>
      </c>
      <c r="O5" s="7">
        <v>729939</v>
      </c>
      <c r="P5" s="7">
        <v>93</v>
      </c>
      <c r="Q5" s="7">
        <v>509686</v>
      </c>
      <c r="R5" s="7">
        <v>0</v>
      </c>
      <c r="S5" s="7">
        <v>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33" t="s">
        <v>6</v>
      </c>
      <c r="M6" s="34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>
        <v>1218</v>
      </c>
      <c r="C7" s="6">
        <v>765170</v>
      </c>
      <c r="D7" s="6">
        <v>543</v>
      </c>
      <c r="E7" s="6">
        <v>3532561</v>
      </c>
      <c r="F7" s="6">
        <v>825</v>
      </c>
      <c r="G7" s="6">
        <v>3049590</v>
      </c>
      <c r="H7" s="6">
        <v>4</v>
      </c>
      <c r="I7" s="6">
        <v>46000</v>
      </c>
      <c r="J7" s="6">
        <v>1</v>
      </c>
      <c r="K7" s="6">
        <v>5000</v>
      </c>
      <c r="L7" s="33" t="s">
        <v>7</v>
      </c>
      <c r="M7" s="34"/>
      <c r="N7" s="6">
        <v>54</v>
      </c>
      <c r="O7" s="6">
        <v>546399</v>
      </c>
      <c r="P7" s="6">
        <v>62</v>
      </c>
      <c r="Q7" s="6">
        <v>322498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5613</v>
      </c>
      <c r="C8" s="6">
        <v>3694800</v>
      </c>
      <c r="D8" s="6">
        <v>3146</v>
      </c>
      <c r="E8" s="16">
        <v>20344303</v>
      </c>
      <c r="F8" s="6">
        <v>4545</v>
      </c>
      <c r="G8" s="6">
        <v>17781386</v>
      </c>
      <c r="H8" s="6">
        <v>28</v>
      </c>
      <c r="I8" s="6">
        <v>335000</v>
      </c>
      <c r="J8" s="6">
        <v>1</v>
      </c>
      <c r="K8" s="6">
        <v>5000</v>
      </c>
      <c r="L8" s="33" t="s">
        <v>8</v>
      </c>
      <c r="M8" s="34"/>
      <c r="N8" s="6">
        <v>282</v>
      </c>
      <c r="O8" s="6">
        <v>2340275</v>
      </c>
      <c r="P8" s="6">
        <v>257</v>
      </c>
      <c r="Q8" s="6">
        <v>1374848</v>
      </c>
      <c r="R8" s="6">
        <v>3</v>
      </c>
      <c r="S8" s="6">
        <v>26000</v>
      </c>
      <c r="T8" s="6">
        <v>0</v>
      </c>
      <c r="U8" s="6">
        <v>0</v>
      </c>
      <c r="V8" s="6">
        <v>1</v>
      </c>
      <c r="W8" s="6">
        <v>25000</v>
      </c>
    </row>
    <row r="9" spans="1:23" x14ac:dyDescent="0.25">
      <c r="A9" s="3" t="s">
        <v>9</v>
      </c>
      <c r="B9" s="6">
        <v>4770</v>
      </c>
      <c r="C9" s="6">
        <v>3125410</v>
      </c>
      <c r="D9" s="6">
        <v>2003</v>
      </c>
      <c r="E9" s="16">
        <v>12455104</v>
      </c>
      <c r="F9" s="6">
        <v>3617</v>
      </c>
      <c r="G9" s="6">
        <v>15789036</v>
      </c>
      <c r="H9" s="6">
        <v>14</v>
      </c>
      <c r="I9" s="6">
        <v>161000</v>
      </c>
      <c r="J9" s="6">
        <v>1</v>
      </c>
      <c r="K9" s="6">
        <v>5000</v>
      </c>
      <c r="L9" s="33" t="s">
        <v>9</v>
      </c>
      <c r="M9" s="34"/>
      <c r="N9" s="6">
        <v>202</v>
      </c>
      <c r="O9" s="6">
        <v>1637037</v>
      </c>
      <c r="P9" s="6">
        <v>185</v>
      </c>
      <c r="Q9" s="6">
        <v>1056467</v>
      </c>
      <c r="R9" s="6">
        <v>1</v>
      </c>
      <c r="S9" s="6">
        <v>8000</v>
      </c>
      <c r="T9" s="6">
        <v>0</v>
      </c>
      <c r="U9" s="6">
        <v>0</v>
      </c>
      <c r="V9" s="6">
        <v>1</v>
      </c>
      <c r="W9" s="6">
        <v>25000</v>
      </c>
    </row>
    <row r="10" spans="1:23" x14ac:dyDescent="0.25">
      <c r="A10" s="3" t="s">
        <v>10</v>
      </c>
      <c r="B10" s="6">
        <v>2316</v>
      </c>
      <c r="C10" s="6">
        <v>1508220</v>
      </c>
      <c r="D10" s="6">
        <v>947</v>
      </c>
      <c r="E10" s="16">
        <v>5754236</v>
      </c>
      <c r="F10" s="6">
        <v>1910</v>
      </c>
      <c r="G10" s="6">
        <v>7509149</v>
      </c>
      <c r="H10" s="6">
        <v>10</v>
      </c>
      <c r="I10" s="6">
        <v>112000</v>
      </c>
      <c r="J10" s="6">
        <v>1</v>
      </c>
      <c r="K10" s="6">
        <v>5000</v>
      </c>
      <c r="L10" s="33" t="s">
        <v>10</v>
      </c>
      <c r="M10" s="34"/>
      <c r="N10" s="6">
        <v>81</v>
      </c>
      <c r="O10" s="6">
        <v>610737</v>
      </c>
      <c r="P10" s="6">
        <v>70</v>
      </c>
      <c r="Q10" s="6">
        <v>360840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3055</v>
      </c>
      <c r="C11" s="6">
        <v>1945830</v>
      </c>
      <c r="D11" s="6">
        <v>1485</v>
      </c>
      <c r="E11" s="16">
        <v>9560454</v>
      </c>
      <c r="F11" s="6">
        <v>2467</v>
      </c>
      <c r="G11" s="6">
        <v>9541481</v>
      </c>
      <c r="H11" s="6">
        <v>10</v>
      </c>
      <c r="I11" s="6">
        <v>121000</v>
      </c>
      <c r="J11" s="6">
        <v>0</v>
      </c>
      <c r="K11" s="6">
        <v>0</v>
      </c>
      <c r="L11" s="33" t="s">
        <v>11</v>
      </c>
      <c r="M11" s="34"/>
      <c r="N11" s="6">
        <v>63</v>
      </c>
      <c r="O11" s="6">
        <v>572137</v>
      </c>
      <c r="P11" s="6">
        <v>73</v>
      </c>
      <c r="Q11" s="6">
        <v>399934</v>
      </c>
      <c r="R11" s="6">
        <v>1</v>
      </c>
      <c r="S11" s="6">
        <v>19000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1330</v>
      </c>
      <c r="C12" s="6">
        <v>882560</v>
      </c>
      <c r="D12" s="6">
        <v>604</v>
      </c>
      <c r="E12" s="16">
        <v>3834526</v>
      </c>
      <c r="F12" s="6">
        <v>924</v>
      </c>
      <c r="G12" s="6">
        <v>3259708</v>
      </c>
      <c r="H12" s="6">
        <v>8</v>
      </c>
      <c r="I12" s="6">
        <v>95000</v>
      </c>
      <c r="J12" s="6">
        <v>1</v>
      </c>
      <c r="K12" s="6">
        <v>5000</v>
      </c>
      <c r="L12" s="33" t="s">
        <v>12</v>
      </c>
      <c r="M12" s="34"/>
      <c r="N12" s="6">
        <v>18</v>
      </c>
      <c r="O12" s="6">
        <v>140642</v>
      </c>
      <c r="P12" s="6">
        <v>20</v>
      </c>
      <c r="Q12" s="6">
        <v>102456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13</v>
      </c>
      <c r="B13" s="6">
        <v>1233</v>
      </c>
      <c r="C13" s="6">
        <v>756370</v>
      </c>
      <c r="D13" s="6">
        <v>683</v>
      </c>
      <c r="E13" s="16">
        <v>4477295</v>
      </c>
      <c r="F13" s="6">
        <v>924</v>
      </c>
      <c r="G13" s="6">
        <v>3634188</v>
      </c>
      <c r="H13" s="6">
        <v>8</v>
      </c>
      <c r="I13" s="6">
        <v>95000</v>
      </c>
      <c r="J13" s="6">
        <v>0</v>
      </c>
      <c r="K13" s="6">
        <v>0</v>
      </c>
      <c r="L13" s="33" t="s">
        <v>13</v>
      </c>
      <c r="M13" s="34"/>
      <c r="N13" s="6">
        <v>48</v>
      </c>
      <c r="O13" s="6">
        <v>428185</v>
      </c>
      <c r="P13" s="6">
        <v>50</v>
      </c>
      <c r="Q13" s="6">
        <v>263110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14</v>
      </c>
      <c r="B14" s="6"/>
      <c r="C14" s="6"/>
      <c r="D14" s="6"/>
      <c r="E14" s="16"/>
      <c r="F14" s="6"/>
      <c r="G14" s="6"/>
      <c r="H14" s="6"/>
      <c r="I14" s="6"/>
      <c r="J14" s="6"/>
      <c r="K14" s="6"/>
      <c r="L14" s="33" t="s">
        <v>14</v>
      </c>
      <c r="M14" s="34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28</v>
      </c>
      <c r="B15" s="6">
        <v>706</v>
      </c>
      <c r="C15" s="6">
        <v>438480</v>
      </c>
      <c r="D15" s="6">
        <v>397</v>
      </c>
      <c r="E15" s="16">
        <v>2638746</v>
      </c>
      <c r="F15" s="6">
        <v>523</v>
      </c>
      <c r="G15" s="6">
        <v>1903810</v>
      </c>
      <c r="H15" s="6">
        <v>3</v>
      </c>
      <c r="I15" s="6">
        <v>36000</v>
      </c>
      <c r="J15" s="6">
        <v>1</v>
      </c>
      <c r="K15" s="6">
        <v>5000</v>
      </c>
      <c r="L15" s="33" t="s">
        <v>28</v>
      </c>
      <c r="M15" s="34"/>
      <c r="N15" s="6">
        <v>35</v>
      </c>
      <c r="O15" s="6">
        <v>268032</v>
      </c>
      <c r="P15" s="6">
        <v>31</v>
      </c>
      <c r="Q15" s="6">
        <v>179644</v>
      </c>
      <c r="R15" s="6">
        <v>1</v>
      </c>
      <c r="S15" s="6">
        <v>8000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2021</v>
      </c>
      <c r="C16" s="6">
        <v>1337760</v>
      </c>
      <c r="D16" s="6">
        <v>1158</v>
      </c>
      <c r="E16" s="16">
        <v>7462946</v>
      </c>
      <c r="F16" s="6">
        <v>1234</v>
      </c>
      <c r="G16" s="6">
        <v>4968361</v>
      </c>
      <c r="H16" s="6">
        <v>12</v>
      </c>
      <c r="I16" s="6">
        <v>148000</v>
      </c>
      <c r="J16" s="6">
        <v>1</v>
      </c>
      <c r="K16" s="6">
        <v>5000</v>
      </c>
      <c r="L16" s="33" t="s">
        <v>15</v>
      </c>
      <c r="M16" s="34"/>
      <c r="N16" s="6">
        <v>97</v>
      </c>
      <c r="O16" s="6">
        <v>855142</v>
      </c>
      <c r="P16" s="6">
        <v>97</v>
      </c>
      <c r="Q16" s="6">
        <v>535059</v>
      </c>
      <c r="R16" s="6">
        <v>2</v>
      </c>
      <c r="S16" s="6">
        <v>24000</v>
      </c>
      <c r="T16" s="6">
        <v>0</v>
      </c>
      <c r="U16" s="6">
        <v>0</v>
      </c>
      <c r="V16" s="6">
        <v>0</v>
      </c>
      <c r="W16" s="6">
        <v>0</v>
      </c>
    </row>
    <row r="17" spans="1:23" x14ac:dyDescent="0.25">
      <c r="A17" s="3" t="s">
        <v>16</v>
      </c>
      <c r="B17" s="6">
        <v>1199</v>
      </c>
      <c r="C17" s="6">
        <v>762011</v>
      </c>
      <c r="D17" s="6">
        <v>673</v>
      </c>
      <c r="E17" s="16">
        <v>4352600</v>
      </c>
      <c r="F17" s="6">
        <v>762</v>
      </c>
      <c r="G17" s="6">
        <v>3307965</v>
      </c>
      <c r="H17" s="6">
        <v>4</v>
      </c>
      <c r="I17" s="6">
        <v>49000</v>
      </c>
      <c r="J17" s="6">
        <v>1</v>
      </c>
      <c r="K17" s="6">
        <v>5000</v>
      </c>
      <c r="L17" s="33" t="s">
        <v>16</v>
      </c>
      <c r="M17" s="34"/>
      <c r="N17" s="6">
        <v>74</v>
      </c>
      <c r="O17" s="6">
        <v>620215</v>
      </c>
      <c r="P17" s="6">
        <v>69</v>
      </c>
      <c r="Q17" s="6">
        <v>381016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3" x14ac:dyDescent="0.25">
      <c r="A18" s="3" t="s">
        <v>17</v>
      </c>
      <c r="B18" s="6">
        <v>670</v>
      </c>
      <c r="C18" s="6">
        <v>473900</v>
      </c>
      <c r="D18" s="6">
        <v>421</v>
      </c>
      <c r="E18" s="6">
        <v>2909863</v>
      </c>
      <c r="F18" s="6">
        <v>242</v>
      </c>
      <c r="G18" s="6">
        <v>785182</v>
      </c>
      <c r="H18" s="6">
        <v>2</v>
      </c>
      <c r="I18" s="6">
        <v>33000</v>
      </c>
      <c r="J18" s="6">
        <v>0</v>
      </c>
      <c r="K18" s="6">
        <v>0</v>
      </c>
      <c r="L18" s="33" t="s">
        <v>17</v>
      </c>
      <c r="M18" s="34"/>
      <c r="N18" s="6">
        <v>26</v>
      </c>
      <c r="O18" s="6">
        <v>338928</v>
      </c>
      <c r="P18" s="6">
        <v>37</v>
      </c>
      <c r="Q18" s="6">
        <v>181469</v>
      </c>
      <c r="R18" s="6">
        <v>0</v>
      </c>
      <c r="S18" s="6">
        <v>0</v>
      </c>
      <c r="T18" s="6">
        <v>0</v>
      </c>
      <c r="U18" s="6">
        <v>0</v>
      </c>
      <c r="V18" s="6">
        <v>1</v>
      </c>
      <c r="W18" s="6">
        <v>25000</v>
      </c>
    </row>
    <row r="19" spans="1:23" x14ac:dyDescent="0.25">
      <c r="A19" s="3" t="s">
        <v>44</v>
      </c>
      <c r="B19" s="6">
        <v>1345</v>
      </c>
      <c r="C19" s="6">
        <v>915080</v>
      </c>
      <c r="D19" s="6">
        <v>1124</v>
      </c>
      <c r="E19" s="6">
        <v>7934521</v>
      </c>
      <c r="F19" s="6">
        <v>764</v>
      </c>
      <c r="G19" s="6">
        <v>2760873</v>
      </c>
      <c r="H19" s="6">
        <v>5</v>
      </c>
      <c r="I19" s="6">
        <v>59000</v>
      </c>
      <c r="J19" s="6">
        <v>0</v>
      </c>
      <c r="K19" s="6">
        <v>0</v>
      </c>
      <c r="L19" s="33" t="s">
        <v>44</v>
      </c>
      <c r="M19" s="34"/>
      <c r="N19" s="6">
        <v>70</v>
      </c>
      <c r="O19" s="6">
        <v>813438</v>
      </c>
      <c r="P19" s="6">
        <v>97</v>
      </c>
      <c r="Q19" s="6">
        <v>499600</v>
      </c>
      <c r="R19" s="6">
        <v>1</v>
      </c>
      <c r="S19" s="6">
        <v>10000</v>
      </c>
      <c r="T19" s="6">
        <v>0</v>
      </c>
      <c r="U19" s="6">
        <v>0</v>
      </c>
      <c r="V19" s="6">
        <v>1</v>
      </c>
      <c r="W19" s="6">
        <v>25000</v>
      </c>
    </row>
    <row r="20" spans="1:23" x14ac:dyDescent="0.25">
      <c r="A20" s="3" t="s">
        <v>18</v>
      </c>
      <c r="B20" s="6">
        <v>711</v>
      </c>
      <c r="C20" s="6">
        <v>459510</v>
      </c>
      <c r="D20" s="6">
        <v>512</v>
      </c>
      <c r="E20" s="6">
        <v>3387931</v>
      </c>
      <c r="F20" s="6">
        <v>387</v>
      </c>
      <c r="G20" s="6">
        <v>1332320</v>
      </c>
      <c r="H20" s="6">
        <v>5</v>
      </c>
      <c r="I20" s="6">
        <v>56000</v>
      </c>
      <c r="J20" s="6">
        <v>1</v>
      </c>
      <c r="K20" s="6">
        <v>5000</v>
      </c>
      <c r="L20" s="33" t="s">
        <v>18</v>
      </c>
      <c r="M20" s="34"/>
      <c r="N20" s="7">
        <v>31</v>
      </c>
      <c r="O20" s="7">
        <v>269612</v>
      </c>
      <c r="P20" s="7">
        <v>35</v>
      </c>
      <c r="Q20" s="7">
        <v>179722</v>
      </c>
      <c r="R20" s="7">
        <v>0</v>
      </c>
      <c r="S20" s="7">
        <v>0</v>
      </c>
      <c r="T20" s="6">
        <v>0</v>
      </c>
      <c r="U20" s="6">
        <v>0</v>
      </c>
      <c r="V20" s="6">
        <v>1</v>
      </c>
      <c r="W20" s="6">
        <v>25000</v>
      </c>
    </row>
    <row r="21" spans="1:23" x14ac:dyDescent="0.25">
      <c r="A21" s="3" t="s">
        <v>19</v>
      </c>
      <c r="B21" s="6">
        <v>483</v>
      </c>
      <c r="C21" s="6">
        <v>317480</v>
      </c>
      <c r="D21" s="6">
        <v>262</v>
      </c>
      <c r="E21" s="6">
        <v>1669558</v>
      </c>
      <c r="F21" s="6">
        <v>233</v>
      </c>
      <c r="G21" s="6">
        <v>798040</v>
      </c>
      <c r="H21" s="6">
        <v>1</v>
      </c>
      <c r="I21" s="6">
        <v>13000</v>
      </c>
      <c r="J21" s="6">
        <v>0</v>
      </c>
      <c r="K21" s="6">
        <v>0</v>
      </c>
      <c r="L21" s="33" t="s">
        <v>19</v>
      </c>
      <c r="M21" s="34"/>
      <c r="N21" s="6">
        <v>20</v>
      </c>
      <c r="O21" s="6">
        <v>201833</v>
      </c>
      <c r="P21" s="6">
        <v>27</v>
      </c>
      <c r="Q21" s="6">
        <v>160800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3" x14ac:dyDescent="0.25">
      <c r="A22" s="3" t="s">
        <v>29</v>
      </c>
      <c r="B22" s="6">
        <v>905</v>
      </c>
      <c r="C22" s="6">
        <v>584060</v>
      </c>
      <c r="D22" s="6">
        <v>786</v>
      </c>
      <c r="E22" s="6">
        <v>5484241</v>
      </c>
      <c r="F22" s="6">
        <v>456</v>
      </c>
      <c r="G22" s="6">
        <v>1627991</v>
      </c>
      <c r="H22" s="6">
        <v>3</v>
      </c>
      <c r="I22" s="6">
        <v>36000</v>
      </c>
      <c r="J22" s="6">
        <v>1</v>
      </c>
      <c r="K22" s="6">
        <v>5000</v>
      </c>
      <c r="L22" s="33" t="s">
        <v>29</v>
      </c>
      <c r="M22" s="34"/>
      <c r="N22" s="6">
        <v>43</v>
      </c>
      <c r="O22" s="6">
        <v>442777</v>
      </c>
      <c r="P22" s="6">
        <v>51</v>
      </c>
      <c r="Q22" s="6">
        <v>278344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</row>
    <row r="23" spans="1:23" x14ac:dyDescent="0.25">
      <c r="A23" s="3" t="s">
        <v>20</v>
      </c>
      <c r="B23" s="6">
        <v>790</v>
      </c>
      <c r="C23" s="6">
        <v>528330</v>
      </c>
      <c r="D23" s="6">
        <v>435</v>
      </c>
      <c r="E23" s="6">
        <v>2857943</v>
      </c>
      <c r="F23" s="6">
        <v>432</v>
      </c>
      <c r="G23" s="6">
        <v>1527322</v>
      </c>
      <c r="H23" s="6">
        <v>3</v>
      </c>
      <c r="I23" s="6">
        <v>39000</v>
      </c>
      <c r="J23" s="6">
        <v>1</v>
      </c>
      <c r="K23" s="6">
        <v>5000</v>
      </c>
      <c r="L23" s="33" t="s">
        <v>20</v>
      </c>
      <c r="M23" s="34"/>
      <c r="N23" s="6">
        <v>39</v>
      </c>
      <c r="O23" s="6">
        <v>287770</v>
      </c>
      <c r="P23" s="6">
        <v>38</v>
      </c>
      <c r="Q23" s="6">
        <v>197321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3" x14ac:dyDescent="0.25">
      <c r="A24" s="3" t="s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33" t="s">
        <v>21</v>
      </c>
      <c r="M24" s="34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s="8" customFormat="1" x14ac:dyDescent="0.25">
      <c r="A25" s="1" t="s">
        <v>22</v>
      </c>
      <c r="B25" s="9">
        <f t="shared" ref="B25:K25" si="0">SUM(B3:B24)</f>
        <v>40480</v>
      </c>
      <c r="C25" s="9">
        <f t="shared" si="0"/>
        <v>26582335</v>
      </c>
      <c r="D25" s="9">
        <f t="shared" si="0"/>
        <v>21284</v>
      </c>
      <c r="E25" s="9">
        <f t="shared" si="0"/>
        <v>138114411</v>
      </c>
      <c r="F25" s="9">
        <f t="shared" si="0"/>
        <v>29560</v>
      </c>
      <c r="G25" s="9">
        <f t="shared" si="0"/>
        <v>115474564</v>
      </c>
      <c r="H25" s="9">
        <f t="shared" si="0"/>
        <v>184</v>
      </c>
      <c r="I25" s="9">
        <f t="shared" si="0"/>
        <v>2180000</v>
      </c>
      <c r="J25" s="9">
        <f t="shared" si="0"/>
        <v>15</v>
      </c>
      <c r="K25" s="9">
        <f t="shared" si="0"/>
        <v>75000</v>
      </c>
      <c r="L25" s="38" t="s">
        <v>22</v>
      </c>
      <c r="M25" s="39"/>
      <c r="N25" s="9">
        <f t="shared" ref="N25:W25" si="1">SUM(N3:N24)</f>
        <v>1683</v>
      </c>
      <c r="O25" s="9">
        <f t="shared" si="1"/>
        <v>14800090</v>
      </c>
      <c r="P25" s="9">
        <f t="shared" si="1"/>
        <v>1698</v>
      </c>
      <c r="Q25" s="9">
        <f t="shared" si="1"/>
        <v>9191797</v>
      </c>
      <c r="R25" s="9">
        <f t="shared" si="1"/>
        <v>12</v>
      </c>
      <c r="S25" s="9">
        <f t="shared" si="1"/>
        <v>139000</v>
      </c>
      <c r="T25" s="9">
        <f t="shared" si="1"/>
        <v>0</v>
      </c>
      <c r="U25" s="9">
        <f t="shared" si="1"/>
        <v>0</v>
      </c>
      <c r="V25" s="9">
        <f t="shared" si="1"/>
        <v>6</v>
      </c>
      <c r="W25" s="9">
        <f t="shared" si="1"/>
        <v>150000</v>
      </c>
    </row>
    <row r="27" spans="1:23" x14ac:dyDescent="0.25">
      <c r="A27" s="14">
        <f>B25+D25+F25+H25+J25+N25+P25+R25+T25+V25+B59+D59+F59+H59+J59+L59+N59+P59+T59+V59+X59+Z59+AB59+AD59</f>
        <v>173876</v>
      </c>
    </row>
    <row r="28" spans="1:23" x14ac:dyDescent="0.25">
      <c r="A28" s="14">
        <f>C25+E25+G25+I25+K25+O25+Q25+S25+U25+W25+C59+E59+G59+I59+K59+M59+O59+Q59+U59+W59+Y59+AA59+AC59+AE59</f>
        <v>611181132.76999998</v>
      </c>
    </row>
    <row r="33" spans="1:31" ht="30" customHeight="1" x14ac:dyDescent="0.25">
      <c r="A33" s="5" t="s">
        <v>58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58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36" t="s">
        <v>56</v>
      </c>
      <c r="AA33" s="37"/>
      <c r="AB33" s="36" t="s">
        <v>55</v>
      </c>
      <c r="AC33" s="37"/>
      <c r="AD33" s="36" t="s">
        <v>57</v>
      </c>
      <c r="AE33" s="37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v>3285</v>
      </c>
      <c r="C35" s="7">
        <v>14278090.77</v>
      </c>
      <c r="D35" s="7">
        <v>1603</v>
      </c>
      <c r="E35" s="7">
        <v>6615954</v>
      </c>
      <c r="F35" s="7">
        <v>5</v>
      </c>
      <c r="G35" s="7">
        <v>18279</v>
      </c>
      <c r="H35" s="7">
        <v>20</v>
      </c>
      <c r="I35" s="7">
        <v>53487</v>
      </c>
      <c r="J35" s="7">
        <v>15</v>
      </c>
      <c r="K35" s="7">
        <v>11000</v>
      </c>
      <c r="L35" s="7">
        <v>14</v>
      </c>
      <c r="M35" s="7">
        <v>21260</v>
      </c>
      <c r="N35" s="7">
        <v>4</v>
      </c>
      <c r="O35" s="7">
        <v>2685</v>
      </c>
      <c r="P35" s="7">
        <v>1</v>
      </c>
      <c r="Q35" s="7">
        <v>30000</v>
      </c>
      <c r="R35" s="33" t="s">
        <v>38</v>
      </c>
      <c r="S35" s="34"/>
      <c r="T35" s="7">
        <v>2972</v>
      </c>
      <c r="U35" s="7">
        <v>17818877</v>
      </c>
      <c r="V35" s="7">
        <v>1981</v>
      </c>
      <c r="W35" s="7">
        <v>881200</v>
      </c>
      <c r="X35" s="7">
        <v>7</v>
      </c>
      <c r="Y35" s="7">
        <v>1121256</v>
      </c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>
        <v>1960</v>
      </c>
      <c r="C36" s="7">
        <v>7704095</v>
      </c>
      <c r="D36" s="7">
        <v>716</v>
      </c>
      <c r="E36" s="7">
        <v>1708238</v>
      </c>
      <c r="F36" s="7">
        <v>8</v>
      </c>
      <c r="G36" s="7">
        <v>31500</v>
      </c>
      <c r="H36" s="7">
        <v>2</v>
      </c>
      <c r="I36" s="7">
        <v>800</v>
      </c>
      <c r="J36" s="7">
        <v>7</v>
      </c>
      <c r="K36" s="7">
        <v>3500</v>
      </c>
      <c r="L36" s="7">
        <v>0</v>
      </c>
      <c r="M36" s="7">
        <v>0</v>
      </c>
      <c r="N36" s="7">
        <v>9</v>
      </c>
      <c r="O36" s="7">
        <v>11581</v>
      </c>
      <c r="P36" s="7">
        <v>0</v>
      </c>
      <c r="Q36" s="7">
        <v>0</v>
      </c>
      <c r="R36" s="33" t="s">
        <v>39</v>
      </c>
      <c r="S36" s="34"/>
      <c r="T36" s="7">
        <v>3575</v>
      </c>
      <c r="U36" s="7">
        <v>22635660</v>
      </c>
      <c r="V36" s="7">
        <v>2939</v>
      </c>
      <c r="W36" s="7">
        <v>1267600</v>
      </c>
      <c r="X36" s="7">
        <v>6</v>
      </c>
      <c r="Y36" s="7">
        <v>1085443</v>
      </c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>
        <v>943</v>
      </c>
      <c r="C38" s="7">
        <v>3878783</v>
      </c>
      <c r="D38" s="7">
        <v>404</v>
      </c>
      <c r="E38" s="7">
        <v>1131538</v>
      </c>
      <c r="F38" s="7">
        <v>1</v>
      </c>
      <c r="G38" s="7">
        <v>3399</v>
      </c>
      <c r="H38" s="7">
        <v>12</v>
      </c>
      <c r="I38" s="7">
        <v>33161</v>
      </c>
      <c r="J38" s="7">
        <v>3</v>
      </c>
      <c r="K38" s="7">
        <v>3000</v>
      </c>
      <c r="L38" s="7">
        <v>4</v>
      </c>
      <c r="M38" s="7">
        <v>6600</v>
      </c>
      <c r="N38" s="7">
        <v>0</v>
      </c>
      <c r="O38" s="7">
        <v>0</v>
      </c>
      <c r="P38" s="7">
        <v>0</v>
      </c>
      <c r="Q38" s="7">
        <v>0</v>
      </c>
      <c r="R38" s="33" t="s">
        <v>5</v>
      </c>
      <c r="S38" s="34"/>
      <c r="T38" s="7">
        <v>1810</v>
      </c>
      <c r="U38" s="7">
        <v>11789440</v>
      </c>
      <c r="V38" s="7">
        <v>1073</v>
      </c>
      <c r="W38" s="7">
        <v>436000</v>
      </c>
      <c r="X38" s="7">
        <v>2</v>
      </c>
      <c r="Y38" s="7">
        <v>78900</v>
      </c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>
        <v>509</v>
      </c>
      <c r="C40" s="7">
        <v>2087085</v>
      </c>
      <c r="D40" s="7">
        <v>244</v>
      </c>
      <c r="E40" s="7">
        <v>790860</v>
      </c>
      <c r="F40" s="7">
        <v>3</v>
      </c>
      <c r="G40" s="7">
        <v>6098</v>
      </c>
      <c r="H40" s="7">
        <v>21</v>
      </c>
      <c r="I40" s="7">
        <v>53821</v>
      </c>
      <c r="J40" s="7">
        <v>1</v>
      </c>
      <c r="K40" s="7">
        <v>1000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3" t="s">
        <v>7</v>
      </c>
      <c r="S40" s="34"/>
      <c r="T40" s="7">
        <v>587</v>
      </c>
      <c r="U40" s="7">
        <v>3430880</v>
      </c>
      <c r="V40" s="7">
        <v>393</v>
      </c>
      <c r="W40" s="7">
        <v>160800</v>
      </c>
      <c r="X40" s="7">
        <v>1</v>
      </c>
      <c r="Y40" s="7">
        <v>5990</v>
      </c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>
        <v>3091</v>
      </c>
      <c r="C41" s="7">
        <v>11671086</v>
      </c>
      <c r="D41" s="7">
        <v>1152</v>
      </c>
      <c r="E41" s="7">
        <v>3107224</v>
      </c>
      <c r="F41" s="7">
        <v>4</v>
      </c>
      <c r="G41" s="7">
        <v>17243</v>
      </c>
      <c r="H41" s="7">
        <v>35</v>
      </c>
      <c r="I41" s="7">
        <v>59727</v>
      </c>
      <c r="J41" s="7">
        <v>35</v>
      </c>
      <c r="K41" s="7">
        <v>18000</v>
      </c>
      <c r="L41" s="7">
        <v>4</v>
      </c>
      <c r="M41" s="7">
        <v>4280</v>
      </c>
      <c r="N41" s="7">
        <v>0</v>
      </c>
      <c r="O41" s="7">
        <v>0</v>
      </c>
      <c r="P41" s="7">
        <v>0</v>
      </c>
      <c r="Q41" s="7">
        <v>0</v>
      </c>
      <c r="R41" s="33" t="s">
        <v>8</v>
      </c>
      <c r="S41" s="34"/>
      <c r="T41" s="7">
        <v>4418</v>
      </c>
      <c r="U41" s="7">
        <v>25220080</v>
      </c>
      <c r="V41" s="7">
        <v>3646</v>
      </c>
      <c r="W41" s="7">
        <v>1613600</v>
      </c>
      <c r="X41" s="7">
        <v>14</v>
      </c>
      <c r="Y41" s="7">
        <v>1845643</v>
      </c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>
        <v>3069</v>
      </c>
      <c r="C44" s="7">
        <v>12275958</v>
      </c>
      <c r="D44" s="7">
        <v>1499</v>
      </c>
      <c r="E44" s="7">
        <v>4391866</v>
      </c>
      <c r="F44" s="7">
        <v>8</v>
      </c>
      <c r="G44" s="7">
        <v>12300</v>
      </c>
      <c r="H44" s="7">
        <v>15</v>
      </c>
      <c r="I44" s="7">
        <v>20581</v>
      </c>
      <c r="J44" s="7">
        <v>15</v>
      </c>
      <c r="K44" s="7">
        <v>12800</v>
      </c>
      <c r="L44" s="7">
        <v>0</v>
      </c>
      <c r="M44" s="7">
        <v>0</v>
      </c>
      <c r="N44" s="7">
        <v>2</v>
      </c>
      <c r="O44" s="7">
        <v>1700</v>
      </c>
      <c r="P44" s="7">
        <v>0</v>
      </c>
      <c r="Q44" s="7">
        <v>0</v>
      </c>
      <c r="R44" s="33" t="s">
        <v>9</v>
      </c>
      <c r="S44" s="34"/>
      <c r="T44" s="7">
        <v>2396</v>
      </c>
      <c r="U44" s="7">
        <v>13602540</v>
      </c>
      <c r="V44" s="7">
        <v>1385</v>
      </c>
      <c r="W44" s="7">
        <v>600000</v>
      </c>
      <c r="X44" s="7">
        <v>1</v>
      </c>
      <c r="Y44" s="7">
        <v>46080</v>
      </c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>
        <v>1436</v>
      </c>
      <c r="C45" s="7">
        <v>5937936</v>
      </c>
      <c r="D45" s="7">
        <v>837</v>
      </c>
      <c r="E45" s="7">
        <v>2419517</v>
      </c>
      <c r="F45" s="7">
        <v>4</v>
      </c>
      <c r="G45" s="7">
        <v>11500</v>
      </c>
      <c r="H45" s="7">
        <v>4</v>
      </c>
      <c r="I45" s="7">
        <v>4040</v>
      </c>
      <c r="J45" s="7">
        <v>14</v>
      </c>
      <c r="K45" s="7">
        <v>7000</v>
      </c>
      <c r="L45" s="7">
        <v>0</v>
      </c>
      <c r="M45" s="7">
        <v>0</v>
      </c>
      <c r="N45" s="7">
        <v>4</v>
      </c>
      <c r="O45" s="7">
        <v>2988</v>
      </c>
      <c r="P45" s="7">
        <v>0</v>
      </c>
      <c r="Q45" s="7">
        <v>0</v>
      </c>
      <c r="R45" s="33" t="s">
        <v>10</v>
      </c>
      <c r="S45" s="34"/>
      <c r="T45" s="7">
        <v>1346</v>
      </c>
      <c r="U45" s="7">
        <v>7752140</v>
      </c>
      <c r="V45" s="7">
        <v>631</v>
      </c>
      <c r="W45" s="7">
        <v>273200</v>
      </c>
      <c r="X45" s="7">
        <v>2</v>
      </c>
      <c r="Y45" s="7">
        <v>304800</v>
      </c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>
        <v>1634</v>
      </c>
      <c r="C46" s="7">
        <v>6995857</v>
      </c>
      <c r="D46" s="7">
        <v>826</v>
      </c>
      <c r="E46" s="7">
        <v>2650873</v>
      </c>
      <c r="F46" s="7">
        <v>3</v>
      </c>
      <c r="G46" s="7">
        <v>5800</v>
      </c>
      <c r="H46" s="7">
        <v>5</v>
      </c>
      <c r="I46" s="7">
        <v>3640</v>
      </c>
      <c r="J46" s="7">
        <v>6</v>
      </c>
      <c r="K46" s="7">
        <v>3000</v>
      </c>
      <c r="L46" s="7">
        <v>0</v>
      </c>
      <c r="M46" s="7">
        <v>0</v>
      </c>
      <c r="N46" s="7">
        <v>4</v>
      </c>
      <c r="O46" s="7">
        <v>4300</v>
      </c>
      <c r="P46" s="7">
        <v>0</v>
      </c>
      <c r="Q46" s="7">
        <v>0</v>
      </c>
      <c r="R46" s="33" t="s">
        <v>11</v>
      </c>
      <c r="S46" s="34"/>
      <c r="T46" s="7">
        <v>2442</v>
      </c>
      <c r="U46" s="7">
        <v>14903880</v>
      </c>
      <c r="V46" s="7">
        <v>1598</v>
      </c>
      <c r="W46" s="7">
        <v>695600</v>
      </c>
      <c r="X46" s="7">
        <v>2</v>
      </c>
      <c r="Y46" s="7">
        <v>393700</v>
      </c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>
        <v>577</v>
      </c>
      <c r="C47" s="7">
        <v>2142004</v>
      </c>
      <c r="D47" s="7">
        <v>204</v>
      </c>
      <c r="E47" s="7">
        <v>437503</v>
      </c>
      <c r="F47" s="7">
        <v>0</v>
      </c>
      <c r="G47" s="7">
        <v>0</v>
      </c>
      <c r="H47" s="7">
        <v>9</v>
      </c>
      <c r="I47" s="7">
        <v>17590</v>
      </c>
      <c r="J47" s="7">
        <v>2</v>
      </c>
      <c r="K47" s="7">
        <v>1700</v>
      </c>
      <c r="L47" s="7">
        <v>0</v>
      </c>
      <c r="M47" s="7">
        <v>0</v>
      </c>
      <c r="N47" s="7">
        <v>3</v>
      </c>
      <c r="O47" s="7">
        <v>2500</v>
      </c>
      <c r="P47" s="7">
        <v>0</v>
      </c>
      <c r="Q47" s="7">
        <v>0</v>
      </c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>
        <v>741</v>
      </c>
      <c r="C48" s="7">
        <v>3104280</v>
      </c>
      <c r="D48" s="7">
        <v>286</v>
      </c>
      <c r="E48" s="7">
        <v>721463</v>
      </c>
      <c r="F48" s="7">
        <v>1</v>
      </c>
      <c r="G48" s="7">
        <v>3000</v>
      </c>
      <c r="H48" s="7">
        <v>1</v>
      </c>
      <c r="I48" s="7">
        <v>1200</v>
      </c>
      <c r="J48" s="7">
        <v>0</v>
      </c>
      <c r="K48" s="7">
        <v>0</v>
      </c>
      <c r="L48" s="7">
        <v>0</v>
      </c>
      <c r="M48" s="7">
        <v>0</v>
      </c>
      <c r="N48" s="7">
        <v>1</v>
      </c>
      <c r="O48" s="7">
        <v>5620</v>
      </c>
      <c r="P48" s="7">
        <v>0</v>
      </c>
      <c r="Q48" s="7">
        <v>0</v>
      </c>
      <c r="R48" s="33" t="s">
        <v>13</v>
      </c>
      <c r="S48" s="34"/>
      <c r="T48" s="7">
        <v>1454</v>
      </c>
      <c r="U48" s="7">
        <v>9065000</v>
      </c>
      <c r="V48" s="7">
        <v>718</v>
      </c>
      <c r="W48" s="7">
        <v>326000</v>
      </c>
      <c r="X48" s="7">
        <v>4</v>
      </c>
      <c r="Y48" s="7">
        <v>572022</v>
      </c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>
        <v>372</v>
      </c>
      <c r="C49" s="7">
        <v>1359365</v>
      </c>
      <c r="D49" s="7">
        <v>162</v>
      </c>
      <c r="E49" s="7">
        <v>471349</v>
      </c>
      <c r="F49" s="7">
        <v>0</v>
      </c>
      <c r="G49" s="7">
        <v>0</v>
      </c>
      <c r="H49" s="7">
        <v>0</v>
      </c>
      <c r="I49" s="7">
        <v>0</v>
      </c>
      <c r="J49" s="7">
        <v>2</v>
      </c>
      <c r="K49" s="7">
        <v>1000</v>
      </c>
      <c r="L49" s="7">
        <v>0</v>
      </c>
      <c r="M49" s="7">
        <v>0</v>
      </c>
      <c r="N49" s="7">
        <v>1</v>
      </c>
      <c r="O49" s="7">
        <v>400</v>
      </c>
      <c r="P49" s="7">
        <v>0</v>
      </c>
      <c r="Q49" s="7">
        <v>0</v>
      </c>
      <c r="R49" s="33" t="s">
        <v>28</v>
      </c>
      <c r="S49" s="34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>
        <v>817</v>
      </c>
      <c r="C50" s="7">
        <v>3293202</v>
      </c>
      <c r="D50" s="7">
        <v>403</v>
      </c>
      <c r="E50" s="7">
        <v>1396180</v>
      </c>
      <c r="F50" s="7">
        <v>1</v>
      </c>
      <c r="G50" s="7">
        <v>1800</v>
      </c>
      <c r="H50" s="7">
        <v>14</v>
      </c>
      <c r="I50" s="7">
        <v>53167</v>
      </c>
      <c r="J50" s="7">
        <v>6</v>
      </c>
      <c r="K50" s="7">
        <v>6000</v>
      </c>
      <c r="L50" s="7">
        <v>1</v>
      </c>
      <c r="M50" s="7">
        <v>923</v>
      </c>
      <c r="N50" s="7">
        <v>0</v>
      </c>
      <c r="O50" s="7">
        <v>0</v>
      </c>
      <c r="P50" s="7">
        <v>0</v>
      </c>
      <c r="Q50" s="7">
        <v>0</v>
      </c>
      <c r="R50" s="33" t="s">
        <v>15</v>
      </c>
      <c r="S50" s="34"/>
      <c r="T50" s="7">
        <v>1622</v>
      </c>
      <c r="U50" s="7">
        <v>9924840</v>
      </c>
      <c r="V50" s="7">
        <v>688</v>
      </c>
      <c r="W50" s="7">
        <v>298800</v>
      </c>
      <c r="X50" s="7">
        <v>3</v>
      </c>
      <c r="Y50" s="7">
        <v>437280</v>
      </c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>
        <v>651</v>
      </c>
      <c r="C52" s="7">
        <v>3034922</v>
      </c>
      <c r="D52" s="7">
        <v>326</v>
      </c>
      <c r="E52" s="7">
        <v>1245777</v>
      </c>
      <c r="F52" s="7">
        <v>0</v>
      </c>
      <c r="G52" s="7">
        <v>0</v>
      </c>
      <c r="H52" s="7">
        <v>13</v>
      </c>
      <c r="I52" s="7">
        <v>31158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33" t="s">
        <v>16</v>
      </c>
      <c r="S52" s="34"/>
      <c r="T52" s="7">
        <v>1155</v>
      </c>
      <c r="U52" s="7">
        <v>6780940</v>
      </c>
      <c r="V52" s="7">
        <v>478</v>
      </c>
      <c r="W52" s="7">
        <v>202800</v>
      </c>
      <c r="X52" s="7">
        <v>2</v>
      </c>
      <c r="Y52" s="7">
        <v>275325</v>
      </c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>
        <v>303</v>
      </c>
      <c r="C53" s="7">
        <v>1309517</v>
      </c>
      <c r="D53" s="7">
        <v>112</v>
      </c>
      <c r="E53" s="7">
        <v>380084</v>
      </c>
      <c r="F53" s="7">
        <v>1</v>
      </c>
      <c r="G53" s="7">
        <v>8000</v>
      </c>
      <c r="H53" s="7">
        <v>2</v>
      </c>
      <c r="I53" s="7">
        <v>1100</v>
      </c>
      <c r="J53" s="7">
        <v>2</v>
      </c>
      <c r="K53" s="7">
        <v>2000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33" t="s">
        <v>17</v>
      </c>
      <c r="S53" s="34"/>
      <c r="T53" s="7">
        <v>646</v>
      </c>
      <c r="U53" s="7">
        <v>3766560</v>
      </c>
      <c r="V53" s="7">
        <v>286</v>
      </c>
      <c r="W53" s="7">
        <v>116400</v>
      </c>
      <c r="X53" s="7">
        <v>0</v>
      </c>
      <c r="Y53" s="7">
        <v>0</v>
      </c>
      <c r="Z53" s="7"/>
      <c r="AA53" s="7"/>
      <c r="AB53" s="7"/>
      <c r="AC53" s="7"/>
      <c r="AD53" s="7"/>
      <c r="AE53" s="7"/>
    </row>
    <row r="54" spans="1:31" x14ac:dyDescent="0.25">
      <c r="A54" s="3" t="s">
        <v>44</v>
      </c>
      <c r="B54" s="7">
        <v>421</v>
      </c>
      <c r="C54" s="7">
        <v>1481723</v>
      </c>
      <c r="D54" s="7">
        <v>232</v>
      </c>
      <c r="E54" s="7">
        <v>931876</v>
      </c>
      <c r="F54" s="7">
        <v>0</v>
      </c>
      <c r="G54" s="7">
        <v>0</v>
      </c>
      <c r="H54" s="7">
        <v>2</v>
      </c>
      <c r="I54" s="7">
        <v>3581</v>
      </c>
      <c r="J54" s="7">
        <v>1</v>
      </c>
      <c r="K54" s="7">
        <v>228</v>
      </c>
      <c r="L54" s="7">
        <v>0</v>
      </c>
      <c r="M54" s="7">
        <v>0</v>
      </c>
      <c r="N54" s="7">
        <v>1</v>
      </c>
      <c r="O54" s="7">
        <v>1553</v>
      </c>
      <c r="P54" s="7">
        <v>0</v>
      </c>
      <c r="Q54" s="7">
        <v>0</v>
      </c>
      <c r="R54" s="33" t="s">
        <v>44</v>
      </c>
      <c r="S54" s="34"/>
      <c r="T54" s="7">
        <v>2290</v>
      </c>
      <c r="U54" s="7">
        <v>13940160</v>
      </c>
      <c r="V54" s="7">
        <v>1733</v>
      </c>
      <c r="W54" s="7">
        <v>760000</v>
      </c>
      <c r="X54" s="7">
        <v>5</v>
      </c>
      <c r="Y54" s="7">
        <v>735775</v>
      </c>
      <c r="Z54" s="7"/>
      <c r="AA54" s="7"/>
      <c r="AB54" s="7"/>
      <c r="AC54" s="7"/>
      <c r="AD54" s="7"/>
      <c r="AE54" s="7"/>
    </row>
    <row r="55" spans="1:31" x14ac:dyDescent="0.25">
      <c r="A55" s="3" t="s">
        <v>18</v>
      </c>
      <c r="B55" s="7">
        <v>329</v>
      </c>
      <c r="C55" s="7">
        <v>1198242</v>
      </c>
      <c r="D55" s="7">
        <v>163</v>
      </c>
      <c r="E55" s="7">
        <v>578813</v>
      </c>
      <c r="F55" s="7">
        <v>2</v>
      </c>
      <c r="G55" s="7">
        <v>3650</v>
      </c>
      <c r="H55" s="7">
        <v>12</v>
      </c>
      <c r="I55" s="7">
        <v>16984</v>
      </c>
      <c r="J55" s="7">
        <v>0</v>
      </c>
      <c r="K55" s="7">
        <v>0</v>
      </c>
      <c r="L55" s="7">
        <v>0</v>
      </c>
      <c r="M55" s="7">
        <v>0</v>
      </c>
      <c r="N55" s="7">
        <v>1</v>
      </c>
      <c r="O55" s="7">
        <v>500</v>
      </c>
      <c r="P55" s="7">
        <v>0</v>
      </c>
      <c r="Q55" s="7">
        <v>0</v>
      </c>
      <c r="R55" s="33" t="s">
        <v>18</v>
      </c>
      <c r="S55" s="34"/>
      <c r="T55" s="7">
        <v>1063</v>
      </c>
      <c r="U55" s="7">
        <v>5900700</v>
      </c>
      <c r="V55" s="7">
        <v>809</v>
      </c>
      <c r="W55" s="7">
        <v>325600</v>
      </c>
      <c r="X55" s="7">
        <v>1</v>
      </c>
      <c r="Y55" s="7">
        <v>12600</v>
      </c>
      <c r="Z55" s="7"/>
      <c r="AA55" s="7"/>
      <c r="AB55" s="7"/>
      <c r="AC55" s="7"/>
      <c r="AD55" s="7"/>
      <c r="AE55" s="7"/>
    </row>
    <row r="56" spans="1:31" x14ac:dyDescent="0.25">
      <c r="A56" s="3" t="s">
        <v>19</v>
      </c>
      <c r="B56" s="7">
        <v>125</v>
      </c>
      <c r="C56" s="7">
        <v>576909</v>
      </c>
      <c r="D56" s="7">
        <v>29</v>
      </c>
      <c r="E56" s="7">
        <v>83903</v>
      </c>
      <c r="F56" s="7">
        <v>1</v>
      </c>
      <c r="G56" s="7">
        <v>6240</v>
      </c>
      <c r="H56" s="7">
        <v>1</v>
      </c>
      <c r="I56" s="7">
        <v>2900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33" t="s">
        <v>19</v>
      </c>
      <c r="S56" s="34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</row>
    <row r="57" spans="1:31" x14ac:dyDescent="0.25">
      <c r="A57" s="3" t="s">
        <v>29</v>
      </c>
      <c r="B57" s="7">
        <v>428</v>
      </c>
      <c r="C57" s="7">
        <v>1555878</v>
      </c>
      <c r="D57" s="7">
        <v>215</v>
      </c>
      <c r="E57" s="7">
        <v>1151684</v>
      </c>
      <c r="F57" s="7">
        <v>1</v>
      </c>
      <c r="G57" s="7">
        <v>5555</v>
      </c>
      <c r="H57" s="7">
        <v>12</v>
      </c>
      <c r="I57" s="7">
        <v>23268</v>
      </c>
      <c r="J57" s="7">
        <v>2</v>
      </c>
      <c r="K57" s="7">
        <v>2000</v>
      </c>
      <c r="L57" s="7">
        <v>4</v>
      </c>
      <c r="M57" s="7">
        <v>4400</v>
      </c>
      <c r="N57" s="7">
        <v>2</v>
      </c>
      <c r="O57" s="7">
        <v>1400</v>
      </c>
      <c r="P57" s="7">
        <v>0</v>
      </c>
      <c r="Q57" s="7">
        <v>0</v>
      </c>
      <c r="R57" s="33" t="s">
        <v>29</v>
      </c>
      <c r="S57" s="34"/>
      <c r="T57" s="7">
        <v>934</v>
      </c>
      <c r="U57" s="7">
        <v>5161340</v>
      </c>
      <c r="V57" s="7">
        <v>591</v>
      </c>
      <c r="W57" s="7">
        <v>264400</v>
      </c>
      <c r="X57" s="7">
        <v>0</v>
      </c>
      <c r="Y57" s="7">
        <v>0</v>
      </c>
      <c r="Z57" s="7"/>
      <c r="AA57" s="7"/>
      <c r="AB57" s="7"/>
      <c r="AC57" s="7"/>
      <c r="AD57" s="7"/>
      <c r="AE57" s="7"/>
    </row>
    <row r="58" spans="1:31" x14ac:dyDescent="0.25">
      <c r="A58" s="3" t="s">
        <v>45</v>
      </c>
      <c r="B58" s="7">
        <v>481</v>
      </c>
      <c r="C58" s="7">
        <v>1966745</v>
      </c>
      <c r="D58" s="7">
        <v>256</v>
      </c>
      <c r="E58" s="7">
        <v>873409</v>
      </c>
      <c r="F58" s="7">
        <v>1</v>
      </c>
      <c r="G58" s="7">
        <v>3000</v>
      </c>
      <c r="H58" s="7">
        <v>8</v>
      </c>
      <c r="I58" s="7">
        <v>10809</v>
      </c>
      <c r="J58" s="7">
        <v>0</v>
      </c>
      <c r="K58" s="7">
        <v>0</v>
      </c>
      <c r="L58" s="7">
        <v>0</v>
      </c>
      <c r="M58" s="7">
        <v>0</v>
      </c>
      <c r="N58" s="7">
        <v>1</v>
      </c>
      <c r="O58" s="7">
        <v>1000</v>
      </c>
      <c r="P58" s="7">
        <v>0</v>
      </c>
      <c r="Q58" s="7">
        <v>0</v>
      </c>
      <c r="R58" s="33" t="s">
        <v>45</v>
      </c>
      <c r="S58" s="34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</row>
    <row r="59" spans="1:31" s="8" customFormat="1" x14ac:dyDescent="0.25">
      <c r="A59" s="1" t="s">
        <v>22</v>
      </c>
      <c r="B59" s="9">
        <f t="shared" ref="B59:Q59" si="2">SUM(B35:B58)</f>
        <v>21172</v>
      </c>
      <c r="C59" s="9">
        <f t="shared" si="2"/>
        <v>85851677.769999996</v>
      </c>
      <c r="D59" s="9">
        <f t="shared" si="2"/>
        <v>9669</v>
      </c>
      <c r="E59" s="9">
        <f t="shared" si="2"/>
        <v>31088111</v>
      </c>
      <c r="F59" s="9">
        <f t="shared" si="2"/>
        <v>44</v>
      </c>
      <c r="G59" s="9">
        <f t="shared" si="2"/>
        <v>137364</v>
      </c>
      <c r="H59" s="9">
        <f t="shared" si="2"/>
        <v>188</v>
      </c>
      <c r="I59" s="9">
        <f t="shared" si="2"/>
        <v>391014</v>
      </c>
      <c r="J59" s="9">
        <f t="shared" si="2"/>
        <v>111</v>
      </c>
      <c r="K59" s="9">
        <f t="shared" si="2"/>
        <v>72228</v>
      </c>
      <c r="L59" s="9">
        <f t="shared" si="2"/>
        <v>27</v>
      </c>
      <c r="M59" s="9">
        <f t="shared" si="2"/>
        <v>37463</v>
      </c>
      <c r="N59" s="9">
        <f t="shared" si="2"/>
        <v>33</v>
      </c>
      <c r="O59" s="9">
        <f t="shared" si="2"/>
        <v>36227</v>
      </c>
      <c r="P59" s="9">
        <f t="shared" si="2"/>
        <v>1</v>
      </c>
      <c r="Q59" s="9">
        <f t="shared" si="2"/>
        <v>30000</v>
      </c>
      <c r="R59" s="38" t="s">
        <v>22</v>
      </c>
      <c r="S59" s="39"/>
      <c r="T59" s="9">
        <f>SUM(T35:T58)</f>
        <v>28710</v>
      </c>
      <c r="U59" s="9">
        <f t="shared" ref="U59:AE59" si="3">SUM(U35:U58)</f>
        <v>171693037</v>
      </c>
      <c r="V59" s="9">
        <f t="shared" si="3"/>
        <v>18949</v>
      </c>
      <c r="W59" s="9">
        <f t="shared" si="3"/>
        <v>8222000</v>
      </c>
      <c r="X59" s="9">
        <f t="shared" si="3"/>
        <v>50</v>
      </c>
      <c r="Y59" s="9">
        <f t="shared" si="3"/>
        <v>6914814</v>
      </c>
      <c r="Z59" s="9">
        <f>SUM(Z35:Z58)</f>
        <v>0</v>
      </c>
      <c r="AA59" s="9">
        <f t="shared" si="3"/>
        <v>0</v>
      </c>
      <c r="AB59" s="9">
        <f t="shared" si="3"/>
        <v>0</v>
      </c>
      <c r="AC59" s="9">
        <f t="shared" si="3"/>
        <v>0</v>
      </c>
      <c r="AD59" s="9">
        <f t="shared" si="3"/>
        <v>0</v>
      </c>
      <c r="AE59" s="9">
        <f t="shared" si="3"/>
        <v>0</v>
      </c>
    </row>
  </sheetData>
  <mergeCells count="76"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X33:Y33"/>
    <mergeCell ref="R34:S34"/>
    <mergeCell ref="T33:U33"/>
    <mergeCell ref="V33:W33"/>
    <mergeCell ref="R47:S47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R35:S35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B1:C1"/>
    <mergeCell ref="D1:E1"/>
    <mergeCell ref="F1:G1"/>
    <mergeCell ref="H1:I1"/>
    <mergeCell ref="J1:K1"/>
    <mergeCell ref="AD33:AE33"/>
    <mergeCell ref="AB33:AC33"/>
    <mergeCell ref="Z33:AA33"/>
    <mergeCell ref="V1:W1"/>
    <mergeCell ref="L2:M2"/>
    <mergeCell ref="L1:M1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59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59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>
        <v>5948</v>
      </c>
      <c r="C3" s="6">
        <v>4139301.26</v>
      </c>
      <c r="D3" s="6">
        <v>3250</v>
      </c>
      <c r="E3" s="6">
        <v>21637747.129999999</v>
      </c>
      <c r="F3" s="6">
        <v>2965</v>
      </c>
      <c r="G3" s="6">
        <v>12810391.01</v>
      </c>
      <c r="H3" s="6">
        <v>16</v>
      </c>
      <c r="I3" s="6">
        <v>171200</v>
      </c>
      <c r="J3" s="6">
        <v>2</v>
      </c>
      <c r="K3" s="6">
        <v>10000</v>
      </c>
      <c r="L3" s="33" t="s">
        <v>3</v>
      </c>
      <c r="M3" s="34"/>
      <c r="N3" s="6">
        <v>259</v>
      </c>
      <c r="O3" s="6">
        <v>2213561</v>
      </c>
      <c r="P3" s="6">
        <v>259</v>
      </c>
      <c r="Q3" s="6">
        <v>1441662.22</v>
      </c>
      <c r="R3" s="6">
        <v>3</v>
      </c>
      <c r="S3" s="6">
        <v>35000</v>
      </c>
      <c r="T3" s="6">
        <v>1</v>
      </c>
      <c r="U3" s="6">
        <v>3295</v>
      </c>
      <c r="V3" s="6">
        <v>2</v>
      </c>
      <c r="W3" s="6">
        <v>50000</v>
      </c>
    </row>
    <row r="4" spans="1:23" x14ac:dyDescent="0.25">
      <c r="A4" s="3" t="s">
        <v>4</v>
      </c>
      <c r="B4" s="6">
        <v>4356</v>
      </c>
      <c r="C4" s="6">
        <v>2775970</v>
      </c>
      <c r="D4" s="6">
        <v>1981</v>
      </c>
      <c r="E4" s="6">
        <v>12961801</v>
      </c>
      <c r="F4" s="6">
        <v>3525</v>
      </c>
      <c r="G4" s="6">
        <v>12508340</v>
      </c>
      <c r="H4" s="6">
        <v>24</v>
      </c>
      <c r="I4" s="6">
        <v>276000</v>
      </c>
      <c r="J4" s="6">
        <v>1</v>
      </c>
      <c r="K4" s="6">
        <v>5000</v>
      </c>
      <c r="L4" s="33" t="s">
        <v>4</v>
      </c>
      <c r="M4" s="34"/>
      <c r="N4" s="6">
        <v>155</v>
      </c>
      <c r="O4" s="6">
        <v>1504997</v>
      </c>
      <c r="P4" s="6">
        <v>151</v>
      </c>
      <c r="Q4" s="6">
        <v>838080</v>
      </c>
      <c r="R4" s="6">
        <v>3</v>
      </c>
      <c r="S4" s="6">
        <v>55000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6">
        <v>2157</v>
      </c>
      <c r="C5" s="6">
        <v>1380720</v>
      </c>
      <c r="D5" s="6">
        <v>873</v>
      </c>
      <c r="E5" s="6">
        <v>5442854</v>
      </c>
      <c r="F5" s="6">
        <v>1276</v>
      </c>
      <c r="G5" s="6">
        <v>4441913</v>
      </c>
      <c r="H5" s="6">
        <v>7</v>
      </c>
      <c r="I5" s="6">
        <v>82000</v>
      </c>
      <c r="J5" s="6">
        <v>0</v>
      </c>
      <c r="K5" s="6">
        <v>0</v>
      </c>
      <c r="L5" s="33" t="s">
        <v>5</v>
      </c>
      <c r="M5" s="34"/>
      <c r="N5" s="7">
        <v>81</v>
      </c>
      <c r="O5" s="7">
        <v>752631</v>
      </c>
      <c r="P5" s="7">
        <v>93</v>
      </c>
      <c r="Q5" s="7">
        <v>595095</v>
      </c>
      <c r="R5" s="7">
        <v>2</v>
      </c>
      <c r="S5" s="7">
        <v>38000</v>
      </c>
      <c r="T5" s="6">
        <v>0</v>
      </c>
      <c r="U5" s="6">
        <v>0</v>
      </c>
      <c r="V5" s="6">
        <v>3</v>
      </c>
      <c r="W5" s="6">
        <v>75000</v>
      </c>
    </row>
    <row r="6" spans="1:23" x14ac:dyDescent="0.25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33" t="s">
        <v>6</v>
      </c>
      <c r="M6" s="34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>
        <v>1246</v>
      </c>
      <c r="C7" s="6">
        <v>773030</v>
      </c>
      <c r="D7" s="6">
        <v>554</v>
      </c>
      <c r="E7" s="6">
        <v>3603462</v>
      </c>
      <c r="F7" s="6">
        <v>785</v>
      </c>
      <c r="G7" s="6">
        <v>2917913</v>
      </c>
      <c r="H7" s="6">
        <v>8</v>
      </c>
      <c r="I7" s="6">
        <v>95000</v>
      </c>
      <c r="J7" s="6">
        <v>0</v>
      </c>
      <c r="K7" s="6">
        <v>0</v>
      </c>
      <c r="L7" s="33" t="s">
        <v>7</v>
      </c>
      <c r="M7" s="34"/>
      <c r="N7" s="6">
        <v>54</v>
      </c>
      <c r="O7" s="6">
        <v>537282</v>
      </c>
      <c r="P7" s="6">
        <v>64</v>
      </c>
      <c r="Q7" s="6">
        <v>343329</v>
      </c>
      <c r="R7" s="6">
        <v>1</v>
      </c>
      <c r="S7" s="6">
        <v>10000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5726</v>
      </c>
      <c r="C8" s="6">
        <v>3605350</v>
      </c>
      <c r="D8" s="6">
        <v>3131</v>
      </c>
      <c r="E8" s="6">
        <v>20095611</v>
      </c>
      <c r="F8" s="6">
        <v>3554</v>
      </c>
      <c r="G8" s="6">
        <v>13451666</v>
      </c>
      <c r="H8" s="6">
        <v>20</v>
      </c>
      <c r="I8" s="6">
        <v>236000</v>
      </c>
      <c r="J8" s="6">
        <v>3</v>
      </c>
      <c r="K8" s="6">
        <v>15000</v>
      </c>
      <c r="L8" s="33" t="s">
        <v>8</v>
      </c>
      <c r="M8" s="34"/>
      <c r="N8" s="6">
        <v>276</v>
      </c>
      <c r="O8" s="6">
        <v>2404848</v>
      </c>
      <c r="P8" s="6">
        <v>261</v>
      </c>
      <c r="Q8" s="6">
        <v>1396335</v>
      </c>
      <c r="R8" s="6">
        <v>3</v>
      </c>
      <c r="S8" s="6">
        <v>38000</v>
      </c>
      <c r="T8" s="6">
        <v>0</v>
      </c>
      <c r="U8" s="6">
        <v>0</v>
      </c>
      <c r="V8" s="6">
        <v>1</v>
      </c>
      <c r="W8" s="6">
        <v>25000</v>
      </c>
    </row>
    <row r="9" spans="1:23" x14ac:dyDescent="0.25">
      <c r="A9" s="3" t="s">
        <v>9</v>
      </c>
      <c r="B9" s="6">
        <v>4887</v>
      </c>
      <c r="C9" s="6">
        <v>3140329</v>
      </c>
      <c r="D9" s="6">
        <v>1986</v>
      </c>
      <c r="E9" s="6">
        <v>12161236</v>
      </c>
      <c r="F9" s="6">
        <v>3125</v>
      </c>
      <c r="G9" s="6">
        <v>13939254.77</v>
      </c>
      <c r="H9" s="6">
        <v>10</v>
      </c>
      <c r="I9" s="6">
        <v>109000</v>
      </c>
      <c r="J9" s="6">
        <v>4</v>
      </c>
      <c r="K9" s="6">
        <v>20000</v>
      </c>
      <c r="L9" s="33" t="s">
        <v>9</v>
      </c>
      <c r="M9" s="34"/>
      <c r="N9" s="6">
        <v>199</v>
      </c>
      <c r="O9" s="6">
        <v>1656583</v>
      </c>
      <c r="P9" s="6">
        <v>187</v>
      </c>
      <c r="Q9" s="6">
        <v>1067366</v>
      </c>
      <c r="R9" s="6">
        <v>3</v>
      </c>
      <c r="S9" s="6">
        <v>28000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2379</v>
      </c>
      <c r="C10" s="6">
        <v>1491340</v>
      </c>
      <c r="D10" s="6">
        <v>944</v>
      </c>
      <c r="E10" s="6">
        <v>5795681</v>
      </c>
      <c r="F10" s="6">
        <v>1748</v>
      </c>
      <c r="G10" s="6">
        <v>6824253</v>
      </c>
      <c r="H10" s="6">
        <v>4</v>
      </c>
      <c r="I10" s="6">
        <v>43000</v>
      </c>
      <c r="J10" s="6">
        <v>2</v>
      </c>
      <c r="K10" s="6">
        <v>10000</v>
      </c>
      <c r="L10" s="33" t="s">
        <v>10</v>
      </c>
      <c r="M10" s="34"/>
      <c r="N10" s="6">
        <v>77</v>
      </c>
      <c r="O10" s="6">
        <v>641712</v>
      </c>
      <c r="P10" s="6">
        <v>72</v>
      </c>
      <c r="Q10" s="6">
        <v>355439</v>
      </c>
      <c r="R10" s="6">
        <v>3</v>
      </c>
      <c r="S10" s="6">
        <v>26000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3135</v>
      </c>
      <c r="C11" s="6">
        <v>1983930</v>
      </c>
      <c r="D11" s="6">
        <v>1480</v>
      </c>
      <c r="E11" s="6">
        <v>9505297</v>
      </c>
      <c r="F11" s="6">
        <v>2173</v>
      </c>
      <c r="G11" s="6">
        <v>8286566</v>
      </c>
      <c r="H11" s="6">
        <v>12</v>
      </c>
      <c r="I11" s="6">
        <v>138000</v>
      </c>
      <c r="J11" s="6">
        <v>1</v>
      </c>
      <c r="K11" s="6">
        <v>5000</v>
      </c>
      <c r="L11" s="33" t="s">
        <v>11</v>
      </c>
      <c r="M11" s="34"/>
      <c r="N11" s="6">
        <v>64</v>
      </c>
      <c r="O11" s="6">
        <v>563255</v>
      </c>
      <c r="P11" s="6">
        <v>73</v>
      </c>
      <c r="Q11" s="6">
        <v>387587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1352</v>
      </c>
      <c r="C12" s="6">
        <v>863490</v>
      </c>
      <c r="D12" s="6">
        <v>605</v>
      </c>
      <c r="E12" s="6">
        <v>3887981</v>
      </c>
      <c r="F12" s="6">
        <v>796</v>
      </c>
      <c r="G12" s="6">
        <v>2888066</v>
      </c>
      <c r="H12" s="6">
        <v>6</v>
      </c>
      <c r="I12" s="6">
        <v>72000</v>
      </c>
      <c r="J12" s="6">
        <v>1</v>
      </c>
      <c r="K12" s="6">
        <v>5000</v>
      </c>
      <c r="L12" s="33" t="s">
        <v>12</v>
      </c>
      <c r="M12" s="34"/>
      <c r="N12" s="6">
        <v>17</v>
      </c>
      <c r="O12" s="6">
        <v>132642</v>
      </c>
      <c r="P12" s="6">
        <v>19</v>
      </c>
      <c r="Q12" s="6">
        <v>95301</v>
      </c>
      <c r="R12" s="6">
        <v>0</v>
      </c>
      <c r="S12" s="6">
        <v>0</v>
      </c>
      <c r="T12" s="6">
        <v>0</v>
      </c>
      <c r="U12" s="6">
        <v>0</v>
      </c>
      <c r="V12" s="6">
        <v>1</v>
      </c>
      <c r="W12" s="6">
        <v>25000</v>
      </c>
    </row>
    <row r="13" spans="1:23" x14ac:dyDescent="0.25">
      <c r="A13" s="3" t="s">
        <v>13</v>
      </c>
      <c r="B13" s="6">
        <v>1283</v>
      </c>
      <c r="C13" s="6">
        <v>838430</v>
      </c>
      <c r="D13" s="6">
        <v>668</v>
      </c>
      <c r="E13" s="6">
        <v>4453445</v>
      </c>
      <c r="F13" s="6">
        <v>829</v>
      </c>
      <c r="G13" s="6">
        <v>3187118</v>
      </c>
      <c r="H13" s="6">
        <v>3</v>
      </c>
      <c r="I13" s="6">
        <v>39000</v>
      </c>
      <c r="J13" s="6">
        <v>3</v>
      </c>
      <c r="K13" s="6">
        <v>15000</v>
      </c>
      <c r="L13" s="33" t="s">
        <v>13</v>
      </c>
      <c r="M13" s="34"/>
      <c r="N13" s="6">
        <v>45</v>
      </c>
      <c r="O13" s="6">
        <v>419009</v>
      </c>
      <c r="P13" s="6">
        <v>48</v>
      </c>
      <c r="Q13" s="6">
        <v>246517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3" t="s">
        <v>14</v>
      </c>
      <c r="M14" s="34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28</v>
      </c>
      <c r="B15" s="6">
        <v>738</v>
      </c>
      <c r="C15" s="6">
        <v>473680</v>
      </c>
      <c r="D15" s="6">
        <v>398</v>
      </c>
      <c r="E15" s="6">
        <v>2646655</v>
      </c>
      <c r="F15" s="6">
        <v>461</v>
      </c>
      <c r="G15" s="6">
        <v>1642001</v>
      </c>
      <c r="H15" s="6">
        <v>1</v>
      </c>
      <c r="I15" s="6">
        <v>13000</v>
      </c>
      <c r="J15" s="6">
        <v>0</v>
      </c>
      <c r="K15" s="6">
        <v>0</v>
      </c>
      <c r="L15" s="33" t="s">
        <v>28</v>
      </c>
      <c r="M15" s="34"/>
      <c r="N15" s="6">
        <v>37</v>
      </c>
      <c r="O15" s="6">
        <v>273023</v>
      </c>
      <c r="P15" s="6">
        <v>33</v>
      </c>
      <c r="Q15" s="6">
        <v>186908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2095</v>
      </c>
      <c r="C16" s="6">
        <v>1364180</v>
      </c>
      <c r="D16" s="6">
        <v>1160</v>
      </c>
      <c r="E16" s="6">
        <v>7422468</v>
      </c>
      <c r="F16" s="6">
        <v>1123</v>
      </c>
      <c r="G16" s="6">
        <v>4382613</v>
      </c>
      <c r="H16" s="6">
        <v>10</v>
      </c>
      <c r="I16" s="6">
        <v>118000</v>
      </c>
      <c r="J16" s="6">
        <v>0</v>
      </c>
      <c r="K16" s="6">
        <v>0</v>
      </c>
      <c r="L16" s="33" t="s">
        <v>15</v>
      </c>
      <c r="M16" s="34"/>
      <c r="N16" s="6">
        <v>97</v>
      </c>
      <c r="O16" s="6">
        <v>907554</v>
      </c>
      <c r="P16" s="6">
        <v>96</v>
      </c>
      <c r="Q16" s="6">
        <v>552805</v>
      </c>
      <c r="R16" s="6">
        <v>1</v>
      </c>
      <c r="S16" s="6">
        <v>10000</v>
      </c>
      <c r="T16" s="6">
        <v>0</v>
      </c>
      <c r="U16" s="6">
        <v>0</v>
      </c>
      <c r="V16" s="6">
        <v>0</v>
      </c>
      <c r="W16" s="6">
        <v>0</v>
      </c>
    </row>
    <row r="17" spans="1:23" x14ac:dyDescent="0.25">
      <c r="A17" s="3" t="s">
        <v>16</v>
      </c>
      <c r="B17" s="6">
        <v>1242</v>
      </c>
      <c r="C17" s="6">
        <v>786461</v>
      </c>
      <c r="D17" s="6">
        <v>684</v>
      </c>
      <c r="E17" s="6">
        <v>4442234</v>
      </c>
      <c r="F17" s="6">
        <v>712</v>
      </c>
      <c r="G17" s="6">
        <v>3038199</v>
      </c>
      <c r="H17" s="6">
        <v>7</v>
      </c>
      <c r="I17" s="6">
        <v>82000</v>
      </c>
      <c r="J17" s="6">
        <v>1</v>
      </c>
      <c r="K17" s="6">
        <v>5000</v>
      </c>
      <c r="L17" s="33" t="s">
        <v>16</v>
      </c>
      <c r="M17" s="34"/>
      <c r="N17" s="6">
        <v>75</v>
      </c>
      <c r="O17" s="6">
        <v>615758</v>
      </c>
      <c r="P17" s="6">
        <v>70</v>
      </c>
      <c r="Q17" s="6">
        <v>385598</v>
      </c>
      <c r="R17" s="6">
        <v>1</v>
      </c>
      <c r="S17" s="6">
        <v>8000</v>
      </c>
      <c r="T17" s="6">
        <v>0</v>
      </c>
      <c r="U17" s="6">
        <v>0</v>
      </c>
      <c r="V17" s="6">
        <v>2</v>
      </c>
      <c r="W17" s="6">
        <v>50000</v>
      </c>
    </row>
    <row r="18" spans="1:23" x14ac:dyDescent="0.25">
      <c r="A18" s="3" t="s">
        <v>17</v>
      </c>
      <c r="B18" s="6">
        <v>704</v>
      </c>
      <c r="C18" s="6">
        <v>481560</v>
      </c>
      <c r="D18" s="6">
        <v>408</v>
      </c>
      <c r="E18" s="6">
        <v>2721906</v>
      </c>
      <c r="F18" s="6">
        <v>186</v>
      </c>
      <c r="G18" s="6">
        <v>654047</v>
      </c>
      <c r="H18" s="6">
        <v>2</v>
      </c>
      <c r="I18" s="6">
        <v>26000</v>
      </c>
      <c r="J18" s="6">
        <v>3</v>
      </c>
      <c r="K18" s="6">
        <v>15000</v>
      </c>
      <c r="L18" s="33" t="s">
        <v>17</v>
      </c>
      <c r="M18" s="34"/>
      <c r="N18" s="6">
        <v>28</v>
      </c>
      <c r="O18" s="6">
        <v>290781</v>
      </c>
      <c r="P18" s="6">
        <v>37</v>
      </c>
      <c r="Q18" s="6">
        <v>183350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</row>
    <row r="19" spans="1:23" x14ac:dyDescent="0.25">
      <c r="A19" s="3" t="s">
        <v>44</v>
      </c>
      <c r="B19" s="6">
        <v>1366</v>
      </c>
      <c r="C19" s="6">
        <v>881980</v>
      </c>
      <c r="D19" s="6">
        <v>1107</v>
      </c>
      <c r="E19" s="6">
        <v>7686219</v>
      </c>
      <c r="F19" s="6">
        <v>598</v>
      </c>
      <c r="G19" s="6">
        <v>2214090</v>
      </c>
      <c r="H19" s="6">
        <v>2</v>
      </c>
      <c r="I19" s="6">
        <v>26000</v>
      </c>
      <c r="J19" s="6">
        <v>0</v>
      </c>
      <c r="K19" s="6">
        <v>0</v>
      </c>
      <c r="L19" s="33" t="s">
        <v>44</v>
      </c>
      <c r="M19" s="34"/>
      <c r="N19" s="6">
        <v>70</v>
      </c>
      <c r="O19" s="6">
        <v>781968</v>
      </c>
      <c r="P19" s="6">
        <v>94</v>
      </c>
      <c r="Q19" s="6">
        <v>491249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3" x14ac:dyDescent="0.25">
      <c r="A20" s="3" t="s">
        <v>18</v>
      </c>
      <c r="B20" s="6">
        <v>720</v>
      </c>
      <c r="C20" s="6">
        <v>461900</v>
      </c>
      <c r="D20" s="6">
        <v>518</v>
      </c>
      <c r="E20" s="6">
        <v>3432949</v>
      </c>
      <c r="F20" s="6">
        <v>347</v>
      </c>
      <c r="G20" s="6">
        <v>1238581</v>
      </c>
      <c r="H20" s="6">
        <v>4</v>
      </c>
      <c r="I20" s="6">
        <v>46000</v>
      </c>
      <c r="J20" s="6">
        <v>0</v>
      </c>
      <c r="K20" s="6">
        <v>0</v>
      </c>
      <c r="L20" s="33" t="s">
        <v>18</v>
      </c>
      <c r="M20" s="34"/>
      <c r="N20" s="7">
        <v>31</v>
      </c>
      <c r="O20" s="7">
        <v>265612</v>
      </c>
      <c r="P20" s="7">
        <v>34</v>
      </c>
      <c r="Q20" s="7">
        <v>173351</v>
      </c>
      <c r="R20" s="7">
        <v>0</v>
      </c>
      <c r="S20" s="7">
        <v>0</v>
      </c>
      <c r="T20" s="6">
        <v>0</v>
      </c>
      <c r="U20" s="6">
        <v>0</v>
      </c>
      <c r="V20" s="6">
        <v>0</v>
      </c>
      <c r="W20" s="6">
        <v>0</v>
      </c>
    </row>
    <row r="21" spans="1:23" x14ac:dyDescent="0.25">
      <c r="A21" s="3" t="s">
        <v>19</v>
      </c>
      <c r="B21" s="6">
        <v>496</v>
      </c>
      <c r="C21" s="6">
        <v>322390</v>
      </c>
      <c r="D21" s="6">
        <v>267</v>
      </c>
      <c r="E21" s="6">
        <v>1680369</v>
      </c>
      <c r="F21" s="6">
        <v>216</v>
      </c>
      <c r="G21" s="6">
        <v>728649</v>
      </c>
      <c r="H21" s="6">
        <v>2</v>
      </c>
      <c r="I21" s="6">
        <v>26000</v>
      </c>
      <c r="J21" s="6">
        <v>0</v>
      </c>
      <c r="K21" s="6">
        <v>0</v>
      </c>
      <c r="L21" s="33" t="s">
        <v>19</v>
      </c>
      <c r="M21" s="34"/>
      <c r="N21" s="6">
        <v>22</v>
      </c>
      <c r="O21" s="6">
        <v>202953</v>
      </c>
      <c r="P21" s="6">
        <v>27</v>
      </c>
      <c r="Q21" s="6">
        <v>160800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3" x14ac:dyDescent="0.25">
      <c r="A22" s="3" t="s">
        <v>29</v>
      </c>
      <c r="B22" s="6">
        <v>924</v>
      </c>
      <c r="C22" s="6">
        <v>584106</v>
      </c>
      <c r="D22" s="6">
        <v>790</v>
      </c>
      <c r="E22" s="6">
        <v>5454238</v>
      </c>
      <c r="F22" s="6">
        <v>412</v>
      </c>
      <c r="G22" s="6">
        <v>1382416</v>
      </c>
      <c r="H22" s="6">
        <v>9</v>
      </c>
      <c r="I22" s="6">
        <v>102000</v>
      </c>
      <c r="J22" s="6">
        <v>1</v>
      </c>
      <c r="K22" s="6">
        <v>5000</v>
      </c>
      <c r="L22" s="33" t="s">
        <v>29</v>
      </c>
      <c r="M22" s="34"/>
      <c r="N22" s="6">
        <v>42</v>
      </c>
      <c r="O22" s="6">
        <v>443456</v>
      </c>
      <c r="P22" s="6">
        <v>52</v>
      </c>
      <c r="Q22" s="6">
        <v>288832</v>
      </c>
      <c r="R22" s="6">
        <v>1</v>
      </c>
      <c r="S22" s="6">
        <v>8000</v>
      </c>
      <c r="T22" s="6">
        <v>0</v>
      </c>
      <c r="U22" s="6">
        <v>0</v>
      </c>
      <c r="V22" s="6">
        <v>0</v>
      </c>
      <c r="W22" s="6">
        <v>0</v>
      </c>
    </row>
    <row r="23" spans="1:23" x14ac:dyDescent="0.25">
      <c r="A23" s="3" t="s">
        <v>20</v>
      </c>
      <c r="B23" s="6">
        <v>819</v>
      </c>
      <c r="C23" s="6">
        <v>534730</v>
      </c>
      <c r="D23" s="6">
        <v>445</v>
      </c>
      <c r="E23" s="6">
        <v>2866661</v>
      </c>
      <c r="F23" s="6">
        <v>406</v>
      </c>
      <c r="G23" s="6">
        <v>1474947</v>
      </c>
      <c r="H23" s="6">
        <v>3</v>
      </c>
      <c r="I23" s="6">
        <v>33000</v>
      </c>
      <c r="J23" s="6">
        <v>1</v>
      </c>
      <c r="K23" s="6">
        <v>5000</v>
      </c>
      <c r="L23" s="33" t="s">
        <v>20</v>
      </c>
      <c r="M23" s="34"/>
      <c r="N23" s="6">
        <v>38</v>
      </c>
      <c r="O23" s="6">
        <v>273769</v>
      </c>
      <c r="P23" s="6">
        <v>37</v>
      </c>
      <c r="Q23" s="6">
        <v>190327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3" x14ac:dyDescent="0.25">
      <c r="A24" s="3" t="s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33" t="s">
        <v>21</v>
      </c>
      <c r="M24" s="34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s="8" customFormat="1" x14ac:dyDescent="0.25">
      <c r="A25" s="1" t="s">
        <v>22</v>
      </c>
      <c r="B25" s="9">
        <f>SUM(B3:B24)</f>
        <v>41573</v>
      </c>
      <c r="C25" s="9">
        <f t="shared" ref="C25:K25" si="0">SUM(C3:C24)</f>
        <v>26882877.259999998</v>
      </c>
      <c r="D25" s="9">
        <f t="shared" si="0"/>
        <v>21249</v>
      </c>
      <c r="E25" s="9">
        <f t="shared" si="0"/>
        <v>137898814.13</v>
      </c>
      <c r="F25" s="9">
        <f t="shared" si="0"/>
        <v>25237</v>
      </c>
      <c r="G25" s="9">
        <f t="shared" si="0"/>
        <v>98011023.780000001</v>
      </c>
      <c r="H25" s="9">
        <f t="shared" si="0"/>
        <v>150</v>
      </c>
      <c r="I25" s="9">
        <f t="shared" si="0"/>
        <v>1733200</v>
      </c>
      <c r="J25" s="9">
        <f t="shared" si="0"/>
        <v>23</v>
      </c>
      <c r="K25" s="9">
        <f t="shared" si="0"/>
        <v>115000</v>
      </c>
      <c r="L25" s="38" t="s">
        <v>22</v>
      </c>
      <c r="M25" s="39"/>
      <c r="N25" s="9">
        <f>SUM(N3:N24)</f>
        <v>1667</v>
      </c>
      <c r="O25" s="9">
        <f t="shared" ref="O25:W25" si="1">SUM(O3:O24)</f>
        <v>14881394</v>
      </c>
      <c r="P25" s="9">
        <f t="shared" si="1"/>
        <v>1707</v>
      </c>
      <c r="Q25" s="9">
        <f t="shared" si="1"/>
        <v>9379931.2199999988</v>
      </c>
      <c r="R25" s="9">
        <f t="shared" si="1"/>
        <v>21</v>
      </c>
      <c r="S25" s="9">
        <f t="shared" si="1"/>
        <v>256000</v>
      </c>
      <c r="T25" s="9">
        <f t="shared" si="1"/>
        <v>1</v>
      </c>
      <c r="U25" s="9">
        <f t="shared" si="1"/>
        <v>3295</v>
      </c>
      <c r="V25" s="9">
        <f t="shared" si="1"/>
        <v>9</v>
      </c>
      <c r="W25" s="9">
        <f t="shared" si="1"/>
        <v>225000</v>
      </c>
    </row>
    <row r="27" spans="1:23" x14ac:dyDescent="0.25">
      <c r="A27" s="14">
        <f>B25+D25+F25+H25+J25+N25+P25+R25+T25+V25+B59+D59+F59+H59+J59+L59+N59+P59+T59+V59+X59+Z59+AB59+AD59</f>
        <v>168567</v>
      </c>
    </row>
    <row r="28" spans="1:23" x14ac:dyDescent="0.25">
      <c r="A28" s="14">
        <f>C25+E25+G25+I25+K25+O25+Q25+S25+U25+W25+C59+E59+G59+I59+K59+M59+O59+Q59+U59+W59+Y59+AA59+AC59+AE59</f>
        <v>587048182.85000002</v>
      </c>
    </row>
    <row r="33" spans="1:31" ht="30" customHeight="1" x14ac:dyDescent="0.25">
      <c r="A33" s="5" t="s">
        <v>59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59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27" t="s">
        <v>56</v>
      </c>
      <c r="AA33" s="27"/>
      <c r="AB33" s="27" t="s">
        <v>55</v>
      </c>
      <c r="AC33" s="27"/>
      <c r="AD33" s="27" t="s">
        <v>57</v>
      </c>
      <c r="AE33" s="35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v>3174</v>
      </c>
      <c r="C35" s="7">
        <v>14015223.48</v>
      </c>
      <c r="D35" s="7">
        <v>1420</v>
      </c>
      <c r="E35" s="7">
        <v>5681833.9800000004</v>
      </c>
      <c r="F35" s="7">
        <v>11</v>
      </c>
      <c r="G35" s="7">
        <v>21087</v>
      </c>
      <c r="H35" s="7">
        <v>13</v>
      </c>
      <c r="I35" s="7">
        <v>16450</v>
      </c>
      <c r="J35" s="7">
        <v>16</v>
      </c>
      <c r="K35" s="7">
        <v>9400</v>
      </c>
      <c r="L35" s="7">
        <v>1</v>
      </c>
      <c r="M35" s="7">
        <v>2200</v>
      </c>
      <c r="N35" s="7">
        <v>1</v>
      </c>
      <c r="O35" s="7">
        <v>300</v>
      </c>
      <c r="P35" s="7">
        <v>0</v>
      </c>
      <c r="Q35" s="7">
        <v>0</v>
      </c>
      <c r="R35" s="33" t="s">
        <v>38</v>
      </c>
      <c r="S35" s="34"/>
      <c r="T35" s="7">
        <v>2948</v>
      </c>
      <c r="U35" s="7">
        <v>17301580</v>
      </c>
      <c r="V35" s="7">
        <v>1951</v>
      </c>
      <c r="W35" s="7">
        <v>905800</v>
      </c>
      <c r="X35" s="7">
        <v>7</v>
      </c>
      <c r="Y35" s="7">
        <v>1057751</v>
      </c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>
        <v>1901</v>
      </c>
      <c r="C36" s="7">
        <v>7622026</v>
      </c>
      <c r="D36" s="7">
        <v>694</v>
      </c>
      <c r="E36" s="7">
        <v>1673722</v>
      </c>
      <c r="F36" s="7">
        <v>10</v>
      </c>
      <c r="G36" s="7">
        <v>39000</v>
      </c>
      <c r="H36" s="7">
        <v>3</v>
      </c>
      <c r="I36" s="7">
        <v>1179</v>
      </c>
      <c r="J36" s="7">
        <v>3</v>
      </c>
      <c r="K36" s="7">
        <v>1500</v>
      </c>
      <c r="L36" s="7">
        <v>0</v>
      </c>
      <c r="M36" s="7">
        <v>0</v>
      </c>
      <c r="N36" s="7">
        <v>8</v>
      </c>
      <c r="O36" s="7">
        <v>9140</v>
      </c>
      <c r="P36" s="7">
        <v>1</v>
      </c>
      <c r="Q36" s="7">
        <v>25000</v>
      </c>
      <c r="R36" s="33" t="s">
        <v>39</v>
      </c>
      <c r="S36" s="34"/>
      <c r="T36" s="7">
        <v>3543</v>
      </c>
      <c r="U36" s="7">
        <v>23028640</v>
      </c>
      <c r="V36" s="7">
        <v>2890</v>
      </c>
      <c r="W36" s="7">
        <v>1204400</v>
      </c>
      <c r="X36" s="7">
        <v>5</v>
      </c>
      <c r="Y36" s="7">
        <v>418691</v>
      </c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>
        <v>912</v>
      </c>
      <c r="C38" s="7">
        <v>3783255</v>
      </c>
      <c r="D38" s="7">
        <v>401</v>
      </c>
      <c r="E38" s="7">
        <v>1103522</v>
      </c>
      <c r="F38" s="7">
        <v>0</v>
      </c>
      <c r="G38" s="7">
        <v>0</v>
      </c>
      <c r="H38" s="7">
        <v>5</v>
      </c>
      <c r="I38" s="7">
        <v>18430</v>
      </c>
      <c r="J38" s="7">
        <v>2</v>
      </c>
      <c r="K38" s="7">
        <v>2000</v>
      </c>
      <c r="L38" s="7">
        <v>4</v>
      </c>
      <c r="M38" s="7">
        <v>6600</v>
      </c>
      <c r="N38" s="7">
        <v>0</v>
      </c>
      <c r="O38" s="7">
        <v>0</v>
      </c>
      <c r="P38" s="7">
        <v>0</v>
      </c>
      <c r="Q38" s="7">
        <v>0</v>
      </c>
      <c r="R38" s="33" t="s">
        <v>5</v>
      </c>
      <c r="S38" s="34"/>
      <c r="T38" s="7">
        <v>1790</v>
      </c>
      <c r="U38" s="7">
        <v>12159240</v>
      </c>
      <c r="V38" s="7">
        <v>1078</v>
      </c>
      <c r="W38" s="7">
        <v>459200</v>
      </c>
      <c r="X38" s="7">
        <v>0</v>
      </c>
      <c r="Y38" s="7">
        <v>0</v>
      </c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15"/>
      <c r="U39" s="15"/>
      <c r="V39" s="15"/>
      <c r="W39" s="15"/>
      <c r="X39" s="15"/>
      <c r="Y39" s="15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>
        <v>511</v>
      </c>
      <c r="C40" s="7">
        <v>2118988</v>
      </c>
      <c r="D40" s="7">
        <v>254</v>
      </c>
      <c r="E40" s="7">
        <v>837507</v>
      </c>
      <c r="F40" s="7">
        <v>3</v>
      </c>
      <c r="G40" s="7">
        <v>9589</v>
      </c>
      <c r="H40" s="7">
        <v>9</v>
      </c>
      <c r="I40" s="7">
        <v>10235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3" t="s">
        <v>7</v>
      </c>
      <c r="S40" s="34"/>
      <c r="T40" s="7">
        <v>617</v>
      </c>
      <c r="U40" s="7">
        <v>4057620</v>
      </c>
      <c r="V40" s="7">
        <v>387</v>
      </c>
      <c r="W40" s="7">
        <v>154800</v>
      </c>
      <c r="X40" s="7">
        <v>0</v>
      </c>
      <c r="Y40" s="7">
        <v>0</v>
      </c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>
        <v>2911</v>
      </c>
      <c r="C41" s="7">
        <v>11367587</v>
      </c>
      <c r="D41" s="7">
        <v>903</v>
      </c>
      <c r="E41" s="7">
        <v>2315203</v>
      </c>
      <c r="F41" s="7">
        <v>2</v>
      </c>
      <c r="G41" s="7">
        <v>10990</v>
      </c>
      <c r="H41" s="7">
        <v>19</v>
      </c>
      <c r="I41" s="7">
        <v>40656</v>
      </c>
      <c r="J41" s="7">
        <v>26</v>
      </c>
      <c r="K41" s="7">
        <v>12650</v>
      </c>
      <c r="L41" s="7">
        <v>13</v>
      </c>
      <c r="M41" s="7">
        <v>11940</v>
      </c>
      <c r="N41" s="7">
        <v>0</v>
      </c>
      <c r="O41" s="7">
        <v>0</v>
      </c>
      <c r="P41" s="7">
        <v>0</v>
      </c>
      <c r="Q41" s="7">
        <v>0</v>
      </c>
      <c r="R41" s="33" t="s">
        <v>8</v>
      </c>
      <c r="S41" s="34"/>
      <c r="T41" s="7">
        <v>4364</v>
      </c>
      <c r="U41" s="7">
        <v>25068480</v>
      </c>
      <c r="V41" s="7">
        <v>3594</v>
      </c>
      <c r="W41" s="7">
        <v>1505200</v>
      </c>
      <c r="X41" s="7">
        <v>5</v>
      </c>
      <c r="Y41" s="7">
        <v>349516</v>
      </c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15"/>
      <c r="U42" s="15"/>
      <c r="V42" s="15"/>
      <c r="W42" s="15"/>
      <c r="X42" s="15"/>
      <c r="Y42" s="15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15"/>
      <c r="U43" s="15"/>
      <c r="V43" s="15"/>
      <c r="W43" s="15"/>
      <c r="X43" s="15"/>
      <c r="Y43" s="15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>
        <v>3013</v>
      </c>
      <c r="C44" s="7">
        <v>12170995</v>
      </c>
      <c r="D44" s="7">
        <v>1450</v>
      </c>
      <c r="E44" s="7">
        <v>4256724</v>
      </c>
      <c r="F44" s="7">
        <v>6</v>
      </c>
      <c r="G44" s="7">
        <v>11000</v>
      </c>
      <c r="H44" s="7">
        <v>18</v>
      </c>
      <c r="I44" s="7">
        <v>24377</v>
      </c>
      <c r="J44" s="7">
        <v>3</v>
      </c>
      <c r="K44" s="7">
        <v>2500</v>
      </c>
      <c r="L44" s="7">
        <v>0</v>
      </c>
      <c r="M44" s="7">
        <v>0</v>
      </c>
      <c r="N44" s="7">
        <v>2</v>
      </c>
      <c r="O44" s="7">
        <v>1560</v>
      </c>
      <c r="P44" s="7">
        <v>0</v>
      </c>
      <c r="Q44" s="7">
        <v>0</v>
      </c>
      <c r="R44" s="33" t="s">
        <v>9</v>
      </c>
      <c r="S44" s="34"/>
      <c r="T44" s="7">
        <v>2359</v>
      </c>
      <c r="U44" s="7">
        <v>13959140</v>
      </c>
      <c r="V44" s="7">
        <v>1373</v>
      </c>
      <c r="W44" s="7">
        <v>586400</v>
      </c>
      <c r="X44" s="7">
        <v>3</v>
      </c>
      <c r="Y44" s="7">
        <v>330533</v>
      </c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>
        <v>1356</v>
      </c>
      <c r="C45" s="7">
        <v>5560989</v>
      </c>
      <c r="D45" s="7">
        <v>741</v>
      </c>
      <c r="E45" s="7">
        <v>2137056</v>
      </c>
      <c r="F45" s="7">
        <v>6</v>
      </c>
      <c r="G45" s="7">
        <v>21500</v>
      </c>
      <c r="H45" s="7">
        <v>3</v>
      </c>
      <c r="I45" s="7">
        <v>1720</v>
      </c>
      <c r="J45" s="7">
        <v>6</v>
      </c>
      <c r="K45" s="7">
        <v>3000</v>
      </c>
      <c r="L45" s="7">
        <v>0</v>
      </c>
      <c r="M45" s="7">
        <v>0</v>
      </c>
      <c r="N45" s="7">
        <v>3</v>
      </c>
      <c r="O45" s="7">
        <v>3133</v>
      </c>
      <c r="P45" s="7">
        <v>0</v>
      </c>
      <c r="Q45" s="7">
        <v>0</v>
      </c>
      <c r="R45" s="33" t="s">
        <v>10</v>
      </c>
      <c r="S45" s="34"/>
      <c r="T45" s="7">
        <v>1326</v>
      </c>
      <c r="U45" s="7">
        <v>8262260</v>
      </c>
      <c r="V45" s="7">
        <v>628</v>
      </c>
      <c r="W45" s="7">
        <v>272000</v>
      </c>
      <c r="X45" s="7">
        <v>0</v>
      </c>
      <c r="Y45" s="7">
        <v>0</v>
      </c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>
        <v>1553</v>
      </c>
      <c r="C46" s="7">
        <v>6782954</v>
      </c>
      <c r="D46" s="7">
        <v>736</v>
      </c>
      <c r="E46" s="7">
        <v>2420294</v>
      </c>
      <c r="F46" s="7">
        <v>3</v>
      </c>
      <c r="G46" s="7">
        <v>12500</v>
      </c>
      <c r="H46" s="7">
        <v>5</v>
      </c>
      <c r="I46" s="7">
        <v>6053</v>
      </c>
      <c r="J46" s="7">
        <v>6</v>
      </c>
      <c r="K46" s="7">
        <v>3000</v>
      </c>
      <c r="L46" s="7">
        <v>0</v>
      </c>
      <c r="M46" s="7">
        <v>0</v>
      </c>
      <c r="N46" s="7">
        <v>4</v>
      </c>
      <c r="O46" s="7">
        <v>6700</v>
      </c>
      <c r="P46" s="7">
        <v>0</v>
      </c>
      <c r="Q46" s="7">
        <v>0</v>
      </c>
      <c r="R46" s="33" t="s">
        <v>11</v>
      </c>
      <c r="S46" s="34"/>
      <c r="T46" s="7">
        <v>2434</v>
      </c>
      <c r="U46" s="7">
        <v>15155680</v>
      </c>
      <c r="V46" s="7">
        <v>1576</v>
      </c>
      <c r="W46" s="7">
        <v>675600</v>
      </c>
      <c r="X46" s="7">
        <v>3</v>
      </c>
      <c r="Y46" s="7">
        <v>255100</v>
      </c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>
        <v>588</v>
      </c>
      <c r="C47" s="7">
        <v>2170846</v>
      </c>
      <c r="D47" s="7">
        <v>222</v>
      </c>
      <c r="E47" s="7">
        <v>520639</v>
      </c>
      <c r="F47" s="7">
        <v>0</v>
      </c>
      <c r="G47" s="7">
        <v>0</v>
      </c>
      <c r="H47" s="7">
        <v>14</v>
      </c>
      <c r="I47" s="7">
        <v>20739</v>
      </c>
      <c r="J47" s="7">
        <v>0</v>
      </c>
      <c r="K47" s="7">
        <v>0</v>
      </c>
      <c r="L47" s="7">
        <v>2</v>
      </c>
      <c r="M47" s="7">
        <v>1000</v>
      </c>
      <c r="N47" s="7">
        <v>1</v>
      </c>
      <c r="O47" s="7">
        <v>1700</v>
      </c>
      <c r="P47" s="7">
        <v>10</v>
      </c>
      <c r="Q47" s="7">
        <v>219650</v>
      </c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>
        <v>700</v>
      </c>
      <c r="C48" s="7">
        <v>2969105</v>
      </c>
      <c r="D48" s="7">
        <v>186</v>
      </c>
      <c r="E48" s="7">
        <v>504723</v>
      </c>
      <c r="F48" s="7">
        <v>0</v>
      </c>
      <c r="G48" s="7">
        <v>0</v>
      </c>
      <c r="H48" s="7">
        <v>3</v>
      </c>
      <c r="I48" s="7">
        <v>1500</v>
      </c>
      <c r="J48" s="7">
        <v>0</v>
      </c>
      <c r="K48" s="7">
        <v>0</v>
      </c>
      <c r="L48" s="7">
        <v>0</v>
      </c>
      <c r="M48" s="7">
        <v>0</v>
      </c>
      <c r="N48" s="7">
        <v>1</v>
      </c>
      <c r="O48" s="7">
        <v>5620</v>
      </c>
      <c r="P48" s="7">
        <v>0</v>
      </c>
      <c r="Q48" s="7">
        <v>0</v>
      </c>
      <c r="R48" s="33" t="s">
        <v>13</v>
      </c>
      <c r="S48" s="34"/>
      <c r="T48" s="7">
        <v>1433</v>
      </c>
      <c r="U48" s="7">
        <v>9002400</v>
      </c>
      <c r="V48" s="7">
        <v>697</v>
      </c>
      <c r="W48" s="7">
        <v>293200</v>
      </c>
      <c r="X48" s="7">
        <v>1</v>
      </c>
      <c r="Y48" s="7">
        <v>236670</v>
      </c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>
        <v>370</v>
      </c>
      <c r="C49" s="7">
        <v>1350704</v>
      </c>
      <c r="D49" s="7">
        <v>164</v>
      </c>
      <c r="E49" s="7">
        <v>461739</v>
      </c>
      <c r="F49" s="7">
        <v>1</v>
      </c>
      <c r="G49" s="7">
        <v>2800</v>
      </c>
      <c r="H49" s="7">
        <v>2</v>
      </c>
      <c r="I49" s="7">
        <v>2370</v>
      </c>
      <c r="J49" s="7">
        <v>0</v>
      </c>
      <c r="K49" s="7">
        <v>0</v>
      </c>
      <c r="L49" s="7">
        <v>0</v>
      </c>
      <c r="M49" s="7">
        <v>0</v>
      </c>
      <c r="N49" s="7">
        <v>5</v>
      </c>
      <c r="O49" s="7">
        <v>10700</v>
      </c>
      <c r="P49" s="7">
        <v>0</v>
      </c>
      <c r="Q49" s="7">
        <v>0</v>
      </c>
      <c r="R49" s="33" t="s">
        <v>28</v>
      </c>
      <c r="S49" s="34"/>
      <c r="T49" s="15"/>
      <c r="U49" s="15"/>
      <c r="V49" s="15"/>
      <c r="W49" s="15"/>
      <c r="X49" s="15"/>
      <c r="Y49" s="15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>
        <v>802</v>
      </c>
      <c r="C50" s="7">
        <v>3250032</v>
      </c>
      <c r="D50" s="7">
        <v>402</v>
      </c>
      <c r="E50" s="7">
        <v>1329116</v>
      </c>
      <c r="F50" s="7">
        <v>2</v>
      </c>
      <c r="G50" s="7">
        <v>4000</v>
      </c>
      <c r="H50" s="7">
        <v>10</v>
      </c>
      <c r="I50" s="7">
        <v>12802</v>
      </c>
      <c r="J50" s="7">
        <v>4</v>
      </c>
      <c r="K50" s="7">
        <v>4000</v>
      </c>
      <c r="L50" s="7">
        <v>2</v>
      </c>
      <c r="M50" s="7">
        <v>2040</v>
      </c>
      <c r="N50" s="7">
        <v>3</v>
      </c>
      <c r="O50" s="7">
        <v>6070</v>
      </c>
      <c r="P50" s="7">
        <v>0</v>
      </c>
      <c r="Q50" s="7">
        <v>0</v>
      </c>
      <c r="R50" s="33" t="s">
        <v>15</v>
      </c>
      <c r="S50" s="34"/>
      <c r="T50" s="7">
        <v>1596</v>
      </c>
      <c r="U50" s="7">
        <v>9601020</v>
      </c>
      <c r="V50" s="7">
        <v>682</v>
      </c>
      <c r="W50" s="7">
        <v>284000</v>
      </c>
      <c r="X50" s="7">
        <v>1</v>
      </c>
      <c r="Y50" s="7">
        <v>116523</v>
      </c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15"/>
      <c r="U51" s="15"/>
      <c r="V51" s="15"/>
      <c r="W51" s="15"/>
      <c r="X51" s="15"/>
      <c r="Y51" s="15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>
        <v>672</v>
      </c>
      <c r="C52" s="7">
        <v>3161836</v>
      </c>
      <c r="D52" s="7">
        <v>339</v>
      </c>
      <c r="E52" s="7">
        <v>1248246</v>
      </c>
      <c r="F52" s="7">
        <v>4</v>
      </c>
      <c r="G52" s="7">
        <v>12000</v>
      </c>
      <c r="H52" s="7">
        <v>18</v>
      </c>
      <c r="I52" s="7">
        <v>29820</v>
      </c>
      <c r="J52" s="7">
        <v>2</v>
      </c>
      <c r="K52" s="7">
        <v>2000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33" t="s">
        <v>16</v>
      </c>
      <c r="S52" s="34"/>
      <c r="T52" s="7">
        <v>1148</v>
      </c>
      <c r="U52" s="7">
        <v>6881940</v>
      </c>
      <c r="V52" s="7">
        <v>469</v>
      </c>
      <c r="W52" s="7">
        <v>190000</v>
      </c>
      <c r="X52" s="7">
        <v>1</v>
      </c>
      <c r="Y52" s="7">
        <v>46080</v>
      </c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>
        <v>299</v>
      </c>
      <c r="C53" s="7">
        <v>1294418</v>
      </c>
      <c r="D53" s="7">
        <v>108</v>
      </c>
      <c r="E53" s="7">
        <v>365263</v>
      </c>
      <c r="F53" s="7">
        <v>6</v>
      </c>
      <c r="G53" s="7">
        <v>34000</v>
      </c>
      <c r="H53" s="7">
        <v>2</v>
      </c>
      <c r="I53" s="7">
        <v>2200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33" t="s">
        <v>17</v>
      </c>
      <c r="S53" s="34"/>
      <c r="T53" s="7">
        <v>650</v>
      </c>
      <c r="U53" s="7">
        <v>3989580</v>
      </c>
      <c r="V53" s="7">
        <v>287</v>
      </c>
      <c r="W53" s="7">
        <v>114800</v>
      </c>
      <c r="X53" s="7">
        <v>0</v>
      </c>
      <c r="Y53" s="7">
        <v>0</v>
      </c>
      <c r="Z53" s="7"/>
      <c r="AA53" s="7"/>
      <c r="AB53" s="7"/>
      <c r="AC53" s="7"/>
      <c r="AD53" s="7"/>
      <c r="AE53" s="7"/>
    </row>
    <row r="54" spans="1:31" x14ac:dyDescent="0.25">
      <c r="A54" s="3" t="s">
        <v>44</v>
      </c>
      <c r="B54" s="7">
        <v>409</v>
      </c>
      <c r="C54" s="7">
        <v>1508333</v>
      </c>
      <c r="D54" s="7">
        <v>218</v>
      </c>
      <c r="E54" s="7">
        <v>918176</v>
      </c>
      <c r="F54" s="7">
        <v>2</v>
      </c>
      <c r="G54" s="7">
        <v>7520</v>
      </c>
      <c r="H54" s="7">
        <v>0</v>
      </c>
      <c r="I54" s="7">
        <v>0</v>
      </c>
      <c r="J54" s="7">
        <v>2</v>
      </c>
      <c r="K54" s="7">
        <v>1700</v>
      </c>
      <c r="L54" s="7">
        <v>0</v>
      </c>
      <c r="M54" s="7">
        <v>0</v>
      </c>
      <c r="N54" s="7">
        <v>2</v>
      </c>
      <c r="O54" s="7">
        <v>3046</v>
      </c>
      <c r="P54" s="7">
        <v>0</v>
      </c>
      <c r="Q54" s="7">
        <v>0</v>
      </c>
      <c r="R54" s="33" t="s">
        <v>44</v>
      </c>
      <c r="S54" s="34"/>
      <c r="T54" s="7">
        <v>2263</v>
      </c>
      <c r="U54" s="7">
        <v>13766820</v>
      </c>
      <c r="V54" s="7">
        <v>1719</v>
      </c>
      <c r="W54" s="7">
        <v>739200</v>
      </c>
      <c r="X54" s="7">
        <v>1</v>
      </c>
      <c r="Y54" s="7">
        <v>200000</v>
      </c>
      <c r="Z54" s="7"/>
      <c r="AA54" s="7"/>
      <c r="AB54" s="7"/>
      <c r="AC54" s="7"/>
      <c r="AD54" s="7"/>
      <c r="AE54" s="7"/>
    </row>
    <row r="55" spans="1:31" x14ac:dyDescent="0.25">
      <c r="A55" s="3" t="s">
        <v>18</v>
      </c>
      <c r="B55" s="7">
        <v>371</v>
      </c>
      <c r="C55" s="7">
        <v>1202591</v>
      </c>
      <c r="D55" s="7">
        <v>172</v>
      </c>
      <c r="E55" s="7">
        <v>569043</v>
      </c>
      <c r="F55" s="7">
        <v>0</v>
      </c>
      <c r="G55" s="7">
        <v>0</v>
      </c>
      <c r="H55" s="7">
        <v>15</v>
      </c>
      <c r="I55" s="7">
        <v>24737</v>
      </c>
      <c r="J55" s="7">
        <v>2</v>
      </c>
      <c r="K55" s="7">
        <v>1416</v>
      </c>
      <c r="L55" s="7">
        <v>0</v>
      </c>
      <c r="M55" s="7">
        <v>0</v>
      </c>
      <c r="N55" s="7">
        <v>4</v>
      </c>
      <c r="O55" s="7">
        <v>5800</v>
      </c>
      <c r="P55" s="7">
        <v>0</v>
      </c>
      <c r="Q55" s="7">
        <v>0</v>
      </c>
      <c r="R55" s="33" t="s">
        <v>18</v>
      </c>
      <c r="S55" s="34"/>
      <c r="T55" s="7">
        <v>1053</v>
      </c>
      <c r="U55" s="7">
        <v>5959380</v>
      </c>
      <c r="V55" s="7">
        <v>804</v>
      </c>
      <c r="W55" s="7">
        <v>327200</v>
      </c>
      <c r="X55" s="7">
        <v>3</v>
      </c>
      <c r="Y55" s="7">
        <v>110052</v>
      </c>
      <c r="Z55" s="7"/>
      <c r="AA55" s="7"/>
      <c r="AB55" s="7"/>
      <c r="AC55" s="7"/>
      <c r="AD55" s="7"/>
      <c r="AE55" s="7"/>
    </row>
    <row r="56" spans="1:31" x14ac:dyDescent="0.25">
      <c r="A56" s="3" t="s">
        <v>19</v>
      </c>
      <c r="B56" s="7">
        <v>125</v>
      </c>
      <c r="C56" s="7">
        <v>593678</v>
      </c>
      <c r="D56" s="7">
        <v>33</v>
      </c>
      <c r="E56" s="7">
        <v>94875</v>
      </c>
      <c r="F56" s="7">
        <v>2</v>
      </c>
      <c r="G56" s="7">
        <v>10000</v>
      </c>
      <c r="H56" s="7">
        <v>2</v>
      </c>
      <c r="I56" s="7">
        <v>7500</v>
      </c>
      <c r="J56" s="7">
        <v>0</v>
      </c>
      <c r="K56" s="7">
        <v>0</v>
      </c>
      <c r="L56" s="7">
        <v>1</v>
      </c>
      <c r="M56" s="7">
        <v>1000</v>
      </c>
      <c r="N56" s="7">
        <v>0</v>
      </c>
      <c r="O56" s="7">
        <v>0</v>
      </c>
      <c r="P56" s="7">
        <v>0</v>
      </c>
      <c r="Q56" s="7">
        <v>0</v>
      </c>
      <c r="R56" s="33" t="s">
        <v>19</v>
      </c>
      <c r="S56" s="34"/>
      <c r="T56" s="15"/>
      <c r="U56" s="15"/>
      <c r="V56" s="15"/>
      <c r="W56" s="15"/>
      <c r="X56" s="15"/>
      <c r="Y56" s="15"/>
      <c r="Z56" s="7"/>
      <c r="AA56" s="7"/>
      <c r="AB56" s="7"/>
      <c r="AC56" s="7"/>
      <c r="AD56" s="7"/>
      <c r="AE56" s="7"/>
    </row>
    <row r="57" spans="1:31" x14ac:dyDescent="0.25">
      <c r="A57" s="3" t="s">
        <v>29</v>
      </c>
      <c r="B57" s="7">
        <v>350</v>
      </c>
      <c r="C57" s="7">
        <v>1378778</v>
      </c>
      <c r="D57" s="7">
        <v>197</v>
      </c>
      <c r="E57" s="7">
        <v>1034905</v>
      </c>
      <c r="F57" s="7">
        <v>2</v>
      </c>
      <c r="G57" s="7">
        <v>8150</v>
      </c>
      <c r="H57" s="7">
        <v>5</v>
      </c>
      <c r="I57" s="7">
        <v>15160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33" t="s">
        <v>29</v>
      </c>
      <c r="S57" s="34"/>
      <c r="T57" s="7">
        <v>928</v>
      </c>
      <c r="U57" s="7">
        <v>5024280</v>
      </c>
      <c r="V57" s="7">
        <v>576</v>
      </c>
      <c r="W57" s="7">
        <v>248000</v>
      </c>
      <c r="X57" s="7">
        <v>0</v>
      </c>
      <c r="Y57" s="7">
        <v>0</v>
      </c>
      <c r="Z57" s="7"/>
      <c r="AA57" s="7"/>
      <c r="AB57" s="7"/>
      <c r="AC57" s="7"/>
      <c r="AD57" s="7"/>
      <c r="AE57" s="7"/>
    </row>
    <row r="58" spans="1:31" x14ac:dyDescent="0.25">
      <c r="A58" s="3" t="s">
        <v>45</v>
      </c>
      <c r="B58" s="7">
        <v>456</v>
      </c>
      <c r="C58" s="7">
        <v>1884554</v>
      </c>
      <c r="D58" s="7">
        <v>265</v>
      </c>
      <c r="E58" s="7">
        <v>865647</v>
      </c>
      <c r="F58" s="7">
        <v>4</v>
      </c>
      <c r="G58" s="7">
        <v>16200</v>
      </c>
      <c r="H58" s="7">
        <v>7</v>
      </c>
      <c r="I58" s="7">
        <v>12116</v>
      </c>
      <c r="J58" s="7">
        <v>1</v>
      </c>
      <c r="K58" s="7">
        <v>1000</v>
      </c>
      <c r="L58" s="7">
        <v>0</v>
      </c>
      <c r="M58" s="7">
        <v>0</v>
      </c>
      <c r="N58" s="7">
        <v>1</v>
      </c>
      <c r="O58" s="7">
        <v>2000</v>
      </c>
      <c r="P58" s="7">
        <v>0</v>
      </c>
      <c r="Q58" s="7">
        <v>0</v>
      </c>
      <c r="R58" s="33" t="s">
        <v>45</v>
      </c>
      <c r="S58" s="34"/>
      <c r="T58" s="15"/>
      <c r="U58" s="15"/>
      <c r="V58" s="15"/>
      <c r="W58" s="15"/>
      <c r="X58" s="15"/>
      <c r="Y58" s="15"/>
      <c r="Z58" s="7"/>
      <c r="AA58" s="7"/>
      <c r="AB58" s="7"/>
      <c r="AC58" s="7"/>
      <c r="AD58" s="7"/>
      <c r="AE58" s="7"/>
    </row>
    <row r="59" spans="1:31" s="8" customFormat="1" x14ac:dyDescent="0.25">
      <c r="A59" s="1" t="s">
        <v>22</v>
      </c>
      <c r="B59" s="9">
        <f>SUM(B35:B58)</f>
        <v>20473</v>
      </c>
      <c r="C59" s="9">
        <f t="shared" ref="C59:Q59" si="2">SUM(C35:C58)</f>
        <v>84186892.480000004</v>
      </c>
      <c r="D59" s="9">
        <f t="shared" si="2"/>
        <v>8905</v>
      </c>
      <c r="E59" s="9">
        <f t="shared" si="2"/>
        <v>28338233.98</v>
      </c>
      <c r="F59" s="9">
        <f t="shared" si="2"/>
        <v>64</v>
      </c>
      <c r="G59" s="9">
        <f t="shared" si="2"/>
        <v>220336</v>
      </c>
      <c r="H59" s="9">
        <f t="shared" si="2"/>
        <v>153</v>
      </c>
      <c r="I59" s="9">
        <f t="shared" si="2"/>
        <v>248044</v>
      </c>
      <c r="J59" s="9">
        <f t="shared" si="2"/>
        <v>73</v>
      </c>
      <c r="K59" s="9">
        <f t="shared" si="2"/>
        <v>44166</v>
      </c>
      <c r="L59" s="9">
        <f t="shared" si="2"/>
        <v>23</v>
      </c>
      <c r="M59" s="9">
        <f t="shared" si="2"/>
        <v>24780</v>
      </c>
      <c r="N59" s="9">
        <f t="shared" si="2"/>
        <v>35</v>
      </c>
      <c r="O59" s="9">
        <f t="shared" si="2"/>
        <v>55769</v>
      </c>
      <c r="P59" s="9">
        <f t="shared" si="2"/>
        <v>11</v>
      </c>
      <c r="Q59" s="9">
        <f t="shared" si="2"/>
        <v>244650</v>
      </c>
      <c r="R59" s="38" t="s">
        <v>22</v>
      </c>
      <c r="S59" s="39"/>
      <c r="T59" s="9">
        <f>SUM(T35:T58)</f>
        <v>28452</v>
      </c>
      <c r="U59" s="9">
        <f t="shared" ref="U59:AE59" si="3">SUM(U35:U58)</f>
        <v>173218060</v>
      </c>
      <c r="V59" s="9">
        <f t="shared" si="3"/>
        <v>18711</v>
      </c>
      <c r="W59" s="9">
        <f t="shared" si="3"/>
        <v>7959800</v>
      </c>
      <c r="X59" s="9">
        <f t="shared" si="3"/>
        <v>30</v>
      </c>
      <c r="Y59" s="9">
        <f t="shared" si="3"/>
        <v>3120916</v>
      </c>
      <c r="Z59" s="9">
        <f>SUM(Z35:Z58)</f>
        <v>0</v>
      </c>
      <c r="AA59" s="9">
        <f t="shared" si="3"/>
        <v>0</v>
      </c>
      <c r="AB59" s="9">
        <f t="shared" si="3"/>
        <v>0</v>
      </c>
      <c r="AC59" s="9">
        <f t="shared" si="3"/>
        <v>0</v>
      </c>
      <c r="AD59" s="9">
        <f t="shared" si="3"/>
        <v>0</v>
      </c>
      <c r="AE59" s="9">
        <f t="shared" si="3"/>
        <v>0</v>
      </c>
    </row>
  </sheetData>
  <mergeCells count="76"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R47:S47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X33:Y33"/>
    <mergeCell ref="Z33:AA33"/>
    <mergeCell ref="AB33:AC33"/>
    <mergeCell ref="AD33:AE33"/>
    <mergeCell ref="R34:S34"/>
    <mergeCell ref="T33:U33"/>
    <mergeCell ref="V33:W33"/>
    <mergeCell ref="R35:S35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  <mergeCell ref="V1:W1"/>
    <mergeCell ref="L2:M2"/>
    <mergeCell ref="B1:C1"/>
    <mergeCell ref="D1:E1"/>
    <mergeCell ref="F1:G1"/>
    <mergeCell ref="H1:I1"/>
    <mergeCell ref="J1:K1"/>
    <mergeCell ref="L1:M1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60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60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>
        <v>6237</v>
      </c>
      <c r="C3" s="6">
        <v>4224852.75</v>
      </c>
      <c r="D3" s="6">
        <v>3333</v>
      </c>
      <c r="E3" s="6">
        <v>22283561.82</v>
      </c>
      <c r="F3" s="6">
        <v>4222</v>
      </c>
      <c r="G3" s="6">
        <v>18963059.309999999</v>
      </c>
      <c r="H3" s="6">
        <v>55</v>
      </c>
      <c r="I3" s="6">
        <v>649900</v>
      </c>
      <c r="J3" s="6">
        <v>2</v>
      </c>
      <c r="K3" s="6">
        <v>10000</v>
      </c>
      <c r="L3" s="33" t="s">
        <v>3</v>
      </c>
      <c r="M3" s="34"/>
      <c r="N3" s="6">
        <v>269</v>
      </c>
      <c r="O3" s="6">
        <v>2213422</v>
      </c>
      <c r="P3" s="6">
        <v>262</v>
      </c>
      <c r="Q3" s="6">
        <v>1440348.22</v>
      </c>
      <c r="R3" s="6">
        <v>4</v>
      </c>
      <c r="S3" s="6">
        <v>54000</v>
      </c>
      <c r="T3" s="6">
        <v>1</v>
      </c>
      <c r="U3" s="6">
        <v>70000</v>
      </c>
      <c r="V3" s="6">
        <v>3</v>
      </c>
      <c r="W3" s="6">
        <v>75000</v>
      </c>
    </row>
    <row r="4" spans="1:23" x14ac:dyDescent="0.25">
      <c r="A4" s="3" t="s">
        <v>4</v>
      </c>
      <c r="B4" s="6">
        <v>4431</v>
      </c>
      <c r="C4" s="6">
        <v>2713510</v>
      </c>
      <c r="D4" s="6">
        <v>1959</v>
      </c>
      <c r="E4" s="6">
        <v>12663608</v>
      </c>
      <c r="F4" s="6">
        <v>3694</v>
      </c>
      <c r="G4" s="6">
        <v>13302360</v>
      </c>
      <c r="H4" s="6">
        <v>15</v>
      </c>
      <c r="I4" s="6">
        <v>183000</v>
      </c>
      <c r="J4" s="6">
        <v>3</v>
      </c>
      <c r="K4" s="6">
        <v>15000</v>
      </c>
      <c r="L4" s="33" t="s">
        <v>4</v>
      </c>
      <c r="M4" s="34"/>
      <c r="N4" s="6">
        <v>156</v>
      </c>
      <c r="O4" s="6">
        <v>1477171</v>
      </c>
      <c r="P4" s="6">
        <v>153</v>
      </c>
      <c r="Q4" s="6">
        <v>844180</v>
      </c>
      <c r="R4" s="6">
        <v>1</v>
      </c>
      <c r="S4" s="6">
        <v>9000</v>
      </c>
      <c r="T4" s="6">
        <v>0</v>
      </c>
      <c r="U4" s="6">
        <v>0</v>
      </c>
      <c r="V4" s="6">
        <v>0</v>
      </c>
      <c r="W4" s="6">
        <v>0</v>
      </c>
    </row>
    <row r="5" spans="1:23" x14ac:dyDescent="0.25">
      <c r="A5" s="3" t="s">
        <v>5</v>
      </c>
      <c r="B5" s="6">
        <v>2202</v>
      </c>
      <c r="C5" s="6">
        <v>1366338</v>
      </c>
      <c r="D5" s="6">
        <v>876</v>
      </c>
      <c r="E5" s="6">
        <v>5412427</v>
      </c>
      <c r="F5" s="6">
        <v>1341</v>
      </c>
      <c r="G5" s="6">
        <v>4648363</v>
      </c>
      <c r="H5" s="6">
        <v>5</v>
      </c>
      <c r="I5" s="6">
        <v>56000</v>
      </c>
      <c r="J5" s="6">
        <v>0</v>
      </c>
      <c r="K5" s="6">
        <v>0</v>
      </c>
      <c r="L5" s="33" t="s">
        <v>5</v>
      </c>
      <c r="M5" s="34"/>
      <c r="N5" s="7">
        <v>83</v>
      </c>
      <c r="O5" s="7">
        <v>791973</v>
      </c>
      <c r="P5" s="7">
        <v>95</v>
      </c>
      <c r="Q5" s="7">
        <v>536217</v>
      </c>
      <c r="R5" s="7">
        <v>0</v>
      </c>
      <c r="S5" s="7">
        <v>0</v>
      </c>
      <c r="T5" s="6">
        <v>0</v>
      </c>
      <c r="U5" s="6">
        <v>0</v>
      </c>
      <c r="V5" s="6">
        <v>1</v>
      </c>
      <c r="W5" s="6">
        <v>25000</v>
      </c>
    </row>
    <row r="6" spans="1:23" x14ac:dyDescent="0.25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33" t="s">
        <v>6</v>
      </c>
      <c r="M6" s="34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>
        <v>1257</v>
      </c>
      <c r="C7" s="6">
        <v>763302</v>
      </c>
      <c r="D7" s="6">
        <v>552</v>
      </c>
      <c r="E7" s="6">
        <v>3531680</v>
      </c>
      <c r="F7" s="6">
        <v>800</v>
      </c>
      <c r="G7" s="6">
        <v>3028995</v>
      </c>
      <c r="H7" s="6">
        <v>3</v>
      </c>
      <c r="I7" s="6">
        <v>36000</v>
      </c>
      <c r="J7" s="6">
        <v>1</v>
      </c>
      <c r="K7" s="6">
        <v>5000</v>
      </c>
      <c r="L7" s="33" t="s">
        <v>7</v>
      </c>
      <c r="M7" s="34"/>
      <c r="N7" s="6">
        <v>54</v>
      </c>
      <c r="O7" s="6">
        <v>561308</v>
      </c>
      <c r="P7" s="6">
        <v>67</v>
      </c>
      <c r="Q7" s="6">
        <v>329275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5884</v>
      </c>
      <c r="C8" s="6">
        <v>3761620</v>
      </c>
      <c r="D8" s="6">
        <v>3145</v>
      </c>
      <c r="E8" s="6">
        <v>20371243</v>
      </c>
      <c r="F8" s="6">
        <v>4364</v>
      </c>
      <c r="G8" s="6">
        <v>18257062</v>
      </c>
      <c r="H8" s="6">
        <v>36</v>
      </c>
      <c r="I8" s="6">
        <v>423000</v>
      </c>
      <c r="J8" s="6">
        <v>5</v>
      </c>
      <c r="K8" s="6">
        <v>25000</v>
      </c>
      <c r="L8" s="33" t="s">
        <v>8</v>
      </c>
      <c r="M8" s="34"/>
      <c r="N8" s="6">
        <v>274</v>
      </c>
      <c r="O8" s="6">
        <v>2263487</v>
      </c>
      <c r="P8" s="6">
        <v>264</v>
      </c>
      <c r="Q8" s="6">
        <v>1369702</v>
      </c>
      <c r="R8" s="6">
        <v>1</v>
      </c>
      <c r="S8" s="6">
        <v>10000</v>
      </c>
      <c r="T8" s="6">
        <v>0</v>
      </c>
      <c r="U8" s="6">
        <v>0</v>
      </c>
      <c r="V8" s="6">
        <v>0</v>
      </c>
      <c r="W8" s="6">
        <v>0</v>
      </c>
    </row>
    <row r="9" spans="1:23" x14ac:dyDescent="0.25">
      <c r="A9" s="3" t="s">
        <v>9</v>
      </c>
      <c r="B9" s="6">
        <v>5013</v>
      </c>
      <c r="C9" s="6">
        <v>3127330</v>
      </c>
      <c r="D9" s="6">
        <v>2014</v>
      </c>
      <c r="E9" s="6">
        <v>12455566</v>
      </c>
      <c r="F9" s="6">
        <v>3664</v>
      </c>
      <c r="G9" s="6">
        <v>17181468</v>
      </c>
      <c r="H9" s="6">
        <v>20</v>
      </c>
      <c r="I9" s="6">
        <v>242000</v>
      </c>
      <c r="J9" s="6">
        <v>0</v>
      </c>
      <c r="K9" s="6">
        <v>0</v>
      </c>
      <c r="L9" s="33" t="s">
        <v>9</v>
      </c>
      <c r="M9" s="34"/>
      <c r="N9" s="6">
        <v>206</v>
      </c>
      <c r="O9" s="6">
        <v>1634767</v>
      </c>
      <c r="P9" s="6">
        <v>186</v>
      </c>
      <c r="Q9" s="6">
        <v>1039646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2446</v>
      </c>
      <c r="C10" s="6">
        <v>1491390</v>
      </c>
      <c r="D10" s="6">
        <v>955</v>
      </c>
      <c r="E10" s="6">
        <v>5739664</v>
      </c>
      <c r="F10" s="6">
        <v>1948</v>
      </c>
      <c r="G10" s="6">
        <v>8082804.5</v>
      </c>
      <c r="H10" s="6">
        <v>12</v>
      </c>
      <c r="I10" s="6">
        <v>147000</v>
      </c>
      <c r="J10" s="6">
        <v>0</v>
      </c>
      <c r="K10" s="6">
        <v>0</v>
      </c>
      <c r="L10" s="33" t="s">
        <v>10</v>
      </c>
      <c r="M10" s="34"/>
      <c r="N10" s="6">
        <v>82</v>
      </c>
      <c r="O10" s="6">
        <v>662706</v>
      </c>
      <c r="P10" s="6">
        <v>73</v>
      </c>
      <c r="Q10" s="6">
        <v>361505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3199</v>
      </c>
      <c r="C11" s="6">
        <v>1999130</v>
      </c>
      <c r="D11" s="6">
        <v>1484</v>
      </c>
      <c r="E11" s="6">
        <v>9570395</v>
      </c>
      <c r="F11" s="6">
        <v>2425</v>
      </c>
      <c r="G11" s="6">
        <v>9684565</v>
      </c>
      <c r="H11" s="6">
        <v>15</v>
      </c>
      <c r="I11" s="6">
        <v>174000</v>
      </c>
      <c r="J11" s="6">
        <v>1</v>
      </c>
      <c r="K11" s="6">
        <v>5000</v>
      </c>
      <c r="L11" s="33" t="s">
        <v>11</v>
      </c>
      <c r="M11" s="34"/>
      <c r="N11" s="6">
        <v>63</v>
      </c>
      <c r="O11" s="6">
        <v>578647</v>
      </c>
      <c r="P11" s="6">
        <v>70</v>
      </c>
      <c r="Q11" s="6">
        <v>375303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1386</v>
      </c>
      <c r="C12" s="6">
        <v>881950</v>
      </c>
      <c r="D12" s="6">
        <v>611</v>
      </c>
      <c r="E12" s="6">
        <v>3976361</v>
      </c>
      <c r="F12" s="6">
        <v>906</v>
      </c>
      <c r="G12" s="6">
        <v>3431981</v>
      </c>
      <c r="H12" s="6">
        <v>4</v>
      </c>
      <c r="I12" s="6">
        <v>49000</v>
      </c>
      <c r="J12" s="6">
        <v>0</v>
      </c>
      <c r="K12" s="6">
        <v>0</v>
      </c>
      <c r="L12" s="33" t="s">
        <v>12</v>
      </c>
      <c r="M12" s="34"/>
      <c r="N12" s="6">
        <v>18</v>
      </c>
      <c r="O12" s="6">
        <v>140642</v>
      </c>
      <c r="P12" s="6">
        <v>19</v>
      </c>
      <c r="Q12" s="6">
        <v>95301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13</v>
      </c>
      <c r="B13" s="6">
        <v>1295</v>
      </c>
      <c r="C13" s="6">
        <v>794750</v>
      </c>
      <c r="D13" s="6">
        <v>664</v>
      </c>
      <c r="E13" s="6">
        <v>4302415</v>
      </c>
      <c r="F13" s="6">
        <v>872</v>
      </c>
      <c r="G13" s="6">
        <v>3439601</v>
      </c>
      <c r="H13" s="6">
        <v>6</v>
      </c>
      <c r="I13" s="6">
        <v>66000</v>
      </c>
      <c r="J13" s="6">
        <v>0</v>
      </c>
      <c r="K13" s="6">
        <v>0</v>
      </c>
      <c r="L13" s="33" t="s">
        <v>13</v>
      </c>
      <c r="M13" s="34"/>
      <c r="N13" s="6">
        <v>44</v>
      </c>
      <c r="O13" s="6">
        <v>386380</v>
      </c>
      <c r="P13" s="6">
        <v>48</v>
      </c>
      <c r="Q13" s="6">
        <v>252973</v>
      </c>
      <c r="R13" s="6">
        <v>0</v>
      </c>
      <c r="S13" s="6">
        <v>0</v>
      </c>
      <c r="T13" s="6">
        <v>1</v>
      </c>
      <c r="U13" s="6">
        <v>41999</v>
      </c>
      <c r="V13" s="6">
        <v>1</v>
      </c>
      <c r="W13" s="6">
        <v>25000</v>
      </c>
    </row>
    <row r="14" spans="1:23" x14ac:dyDescent="0.25">
      <c r="A14" s="3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3" t="s">
        <v>14</v>
      </c>
      <c r="M14" s="34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28</v>
      </c>
      <c r="B15" s="6">
        <v>743</v>
      </c>
      <c r="C15" s="6">
        <v>465040</v>
      </c>
      <c r="D15" s="6">
        <v>406</v>
      </c>
      <c r="E15" s="6">
        <v>2625414</v>
      </c>
      <c r="F15" s="6">
        <v>491</v>
      </c>
      <c r="G15" s="6">
        <v>1817697</v>
      </c>
      <c r="H15" s="6">
        <v>2</v>
      </c>
      <c r="I15" s="6">
        <v>23000</v>
      </c>
      <c r="J15" s="6">
        <v>0</v>
      </c>
      <c r="K15" s="6">
        <v>0</v>
      </c>
      <c r="L15" s="33" t="s">
        <v>28</v>
      </c>
      <c r="M15" s="34"/>
      <c r="N15" s="6">
        <v>37</v>
      </c>
      <c r="O15" s="6">
        <v>273023</v>
      </c>
      <c r="P15" s="6">
        <v>33</v>
      </c>
      <c r="Q15" s="6">
        <v>187408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2144</v>
      </c>
      <c r="C16" s="6">
        <v>1340480</v>
      </c>
      <c r="D16" s="6">
        <v>1194</v>
      </c>
      <c r="E16" s="6">
        <v>7575819</v>
      </c>
      <c r="F16" s="6">
        <v>1188</v>
      </c>
      <c r="G16" s="6">
        <v>4751997</v>
      </c>
      <c r="H16" s="6">
        <v>12</v>
      </c>
      <c r="I16" s="6">
        <v>141000</v>
      </c>
      <c r="J16" s="6">
        <v>0</v>
      </c>
      <c r="K16" s="6">
        <v>0</v>
      </c>
      <c r="L16" s="33" t="s">
        <v>15</v>
      </c>
      <c r="M16" s="34"/>
      <c r="N16" s="6">
        <v>89</v>
      </c>
      <c r="O16" s="6">
        <v>858999</v>
      </c>
      <c r="P16" s="6">
        <v>99</v>
      </c>
      <c r="Q16" s="6">
        <v>573461</v>
      </c>
      <c r="R16" s="6">
        <v>1</v>
      </c>
      <c r="S16" s="6">
        <v>10000</v>
      </c>
      <c r="T16" s="6">
        <v>0</v>
      </c>
      <c r="U16" s="6">
        <v>0</v>
      </c>
      <c r="V16" s="6">
        <v>1</v>
      </c>
      <c r="W16" s="6">
        <v>25000</v>
      </c>
    </row>
    <row r="17" spans="1:23" x14ac:dyDescent="0.25">
      <c r="A17" s="3" t="s">
        <v>16</v>
      </c>
      <c r="B17" s="6">
        <v>1247</v>
      </c>
      <c r="C17" s="6">
        <v>756961</v>
      </c>
      <c r="D17" s="6">
        <v>695</v>
      </c>
      <c r="E17" s="6">
        <v>4479159</v>
      </c>
      <c r="F17" s="6">
        <v>730</v>
      </c>
      <c r="G17" s="6">
        <v>3085951</v>
      </c>
      <c r="H17" s="6">
        <v>8</v>
      </c>
      <c r="I17" s="6">
        <v>95000</v>
      </c>
      <c r="J17" s="6">
        <v>2</v>
      </c>
      <c r="K17" s="6">
        <v>10000</v>
      </c>
      <c r="L17" s="33" t="s">
        <v>16</v>
      </c>
      <c r="M17" s="34"/>
      <c r="N17" s="6">
        <v>73</v>
      </c>
      <c r="O17" s="6">
        <v>596877</v>
      </c>
      <c r="P17" s="6">
        <v>69</v>
      </c>
      <c r="Q17" s="6">
        <v>377048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3" x14ac:dyDescent="0.25">
      <c r="A18" s="3" t="s">
        <v>17</v>
      </c>
      <c r="B18" s="6">
        <v>711</v>
      </c>
      <c r="C18" s="6">
        <v>449200</v>
      </c>
      <c r="D18" s="6">
        <v>414</v>
      </c>
      <c r="E18" s="6">
        <v>2750223</v>
      </c>
      <c r="F18" s="6">
        <v>222</v>
      </c>
      <c r="G18" s="6">
        <v>772235</v>
      </c>
      <c r="H18" s="6">
        <v>4</v>
      </c>
      <c r="I18" s="6">
        <v>49000</v>
      </c>
      <c r="J18" s="6">
        <v>1</v>
      </c>
      <c r="K18" s="6">
        <v>5000</v>
      </c>
      <c r="L18" s="33" t="s">
        <v>17</v>
      </c>
      <c r="M18" s="34"/>
      <c r="N18" s="6">
        <v>30</v>
      </c>
      <c r="O18" s="6">
        <v>309786</v>
      </c>
      <c r="P18" s="6">
        <v>37</v>
      </c>
      <c r="Q18" s="6">
        <v>183350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</row>
    <row r="19" spans="1:23" x14ac:dyDescent="0.25">
      <c r="A19" s="3" t="s">
        <v>44</v>
      </c>
      <c r="B19" s="6">
        <v>1416</v>
      </c>
      <c r="C19" s="6">
        <v>913052</v>
      </c>
      <c r="D19" s="6">
        <v>1098</v>
      </c>
      <c r="E19" s="6">
        <v>7791998</v>
      </c>
      <c r="F19" s="6">
        <v>743</v>
      </c>
      <c r="G19" s="6">
        <v>3069608</v>
      </c>
      <c r="H19" s="6">
        <v>7</v>
      </c>
      <c r="I19" s="6">
        <v>82000</v>
      </c>
      <c r="J19" s="6">
        <v>1</v>
      </c>
      <c r="K19" s="6">
        <v>5000</v>
      </c>
      <c r="L19" s="33" t="s">
        <v>44</v>
      </c>
      <c r="M19" s="34"/>
      <c r="N19" s="6">
        <v>66</v>
      </c>
      <c r="O19" s="6">
        <v>742546</v>
      </c>
      <c r="P19" s="6">
        <v>91</v>
      </c>
      <c r="Q19" s="6">
        <v>478949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3" x14ac:dyDescent="0.25">
      <c r="A20" s="3" t="s">
        <v>18</v>
      </c>
      <c r="B20" s="6">
        <v>733</v>
      </c>
      <c r="C20" s="6">
        <v>460540</v>
      </c>
      <c r="D20" s="6">
        <v>520</v>
      </c>
      <c r="E20" s="6">
        <v>3465505</v>
      </c>
      <c r="F20" s="6">
        <v>365</v>
      </c>
      <c r="G20" s="6">
        <v>1289881</v>
      </c>
      <c r="H20" s="6">
        <v>7</v>
      </c>
      <c r="I20" s="6">
        <v>85000</v>
      </c>
      <c r="J20" s="6">
        <v>0</v>
      </c>
      <c r="K20" s="6">
        <v>0</v>
      </c>
      <c r="L20" s="33" t="s">
        <v>18</v>
      </c>
      <c r="M20" s="34"/>
      <c r="N20" s="7">
        <v>32</v>
      </c>
      <c r="O20" s="7">
        <v>313612</v>
      </c>
      <c r="P20" s="7">
        <v>37</v>
      </c>
      <c r="Q20" s="7">
        <v>187172</v>
      </c>
      <c r="R20" s="7">
        <v>1</v>
      </c>
      <c r="S20" s="7">
        <v>17000</v>
      </c>
      <c r="T20" s="6">
        <v>0</v>
      </c>
      <c r="U20" s="6">
        <v>0</v>
      </c>
      <c r="V20" s="6">
        <v>0</v>
      </c>
      <c r="W20" s="6">
        <v>0</v>
      </c>
    </row>
    <row r="21" spans="1:23" x14ac:dyDescent="0.25">
      <c r="A21" s="3" t="s">
        <v>19</v>
      </c>
      <c r="B21" s="6">
        <v>494</v>
      </c>
      <c r="C21" s="6">
        <v>311290</v>
      </c>
      <c r="D21" s="6">
        <v>260</v>
      </c>
      <c r="E21" s="6">
        <v>1617593</v>
      </c>
      <c r="F21" s="6">
        <v>226</v>
      </c>
      <c r="G21" s="6">
        <v>800797</v>
      </c>
      <c r="H21" s="6">
        <v>2</v>
      </c>
      <c r="I21" s="6">
        <v>23000</v>
      </c>
      <c r="J21" s="6">
        <v>0</v>
      </c>
      <c r="K21" s="6">
        <v>0</v>
      </c>
      <c r="L21" s="33" t="s">
        <v>19</v>
      </c>
      <c r="M21" s="34"/>
      <c r="N21" s="6">
        <v>21</v>
      </c>
      <c r="O21" s="6">
        <v>206855</v>
      </c>
      <c r="P21" s="6">
        <v>28</v>
      </c>
      <c r="Q21" s="6">
        <v>171900</v>
      </c>
      <c r="R21" s="6">
        <v>1</v>
      </c>
      <c r="S21" s="6">
        <v>9000</v>
      </c>
      <c r="T21" s="6">
        <v>0</v>
      </c>
      <c r="U21" s="6">
        <v>0</v>
      </c>
      <c r="V21" s="6">
        <v>0</v>
      </c>
      <c r="W21" s="6">
        <v>0</v>
      </c>
    </row>
    <row r="22" spans="1:23" x14ac:dyDescent="0.25">
      <c r="A22" s="3" t="s">
        <v>29</v>
      </c>
      <c r="B22" s="6">
        <v>922</v>
      </c>
      <c r="C22" s="6">
        <v>578190</v>
      </c>
      <c r="D22" s="6">
        <v>780</v>
      </c>
      <c r="E22" s="6">
        <v>5470381</v>
      </c>
      <c r="F22" s="6">
        <v>436</v>
      </c>
      <c r="G22" s="6">
        <v>1530284</v>
      </c>
      <c r="H22" s="6">
        <v>5</v>
      </c>
      <c r="I22" s="6">
        <v>56000</v>
      </c>
      <c r="J22" s="6">
        <v>1</v>
      </c>
      <c r="K22" s="6">
        <v>5000</v>
      </c>
      <c r="L22" s="33" t="s">
        <v>29</v>
      </c>
      <c r="M22" s="34"/>
      <c r="N22" s="6">
        <v>44</v>
      </c>
      <c r="O22" s="6">
        <v>444573</v>
      </c>
      <c r="P22" s="6">
        <v>52</v>
      </c>
      <c r="Q22" s="6">
        <v>284006</v>
      </c>
      <c r="R22" s="6">
        <v>1</v>
      </c>
      <c r="S22" s="6">
        <v>10000</v>
      </c>
      <c r="T22" s="6">
        <v>0</v>
      </c>
      <c r="U22" s="6">
        <v>0</v>
      </c>
      <c r="V22" s="6">
        <v>0</v>
      </c>
      <c r="W22" s="6">
        <v>0</v>
      </c>
    </row>
    <row r="23" spans="1:23" x14ac:dyDescent="0.25">
      <c r="A23" s="3" t="s">
        <v>20</v>
      </c>
      <c r="B23" s="6">
        <v>818</v>
      </c>
      <c r="C23" s="6">
        <v>509910</v>
      </c>
      <c r="D23" s="6">
        <v>445</v>
      </c>
      <c r="E23" s="6">
        <v>2812719</v>
      </c>
      <c r="F23" s="6">
        <v>431</v>
      </c>
      <c r="G23" s="6">
        <v>1574226</v>
      </c>
      <c r="H23" s="6">
        <v>2</v>
      </c>
      <c r="I23" s="6">
        <v>26000</v>
      </c>
      <c r="J23" s="6">
        <v>1</v>
      </c>
      <c r="K23" s="6">
        <v>5000</v>
      </c>
      <c r="L23" s="33" t="s">
        <v>20</v>
      </c>
      <c r="M23" s="34"/>
      <c r="N23" s="6">
        <v>38</v>
      </c>
      <c r="O23" s="6">
        <v>277789</v>
      </c>
      <c r="P23" s="6">
        <v>38</v>
      </c>
      <c r="Q23" s="6">
        <v>191143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3" x14ac:dyDescent="0.25">
      <c r="A24" s="3" t="s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33" t="s">
        <v>21</v>
      </c>
      <c r="M24" s="34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s="19" customFormat="1" x14ac:dyDescent="0.25">
      <c r="A25" s="17" t="s">
        <v>22</v>
      </c>
      <c r="B25" s="18">
        <f>SUM(B3:B24)</f>
        <v>42578</v>
      </c>
      <c r="C25" s="18">
        <f t="shared" ref="C25:K25" si="0">SUM(C3:C24)</f>
        <v>26908835.75</v>
      </c>
      <c r="D25" s="18">
        <f t="shared" si="0"/>
        <v>21405</v>
      </c>
      <c r="E25" s="18">
        <f t="shared" si="0"/>
        <v>138895731.81999999</v>
      </c>
      <c r="F25" s="18">
        <f t="shared" si="0"/>
        <v>29068</v>
      </c>
      <c r="G25" s="18">
        <f t="shared" si="0"/>
        <v>118712934.81</v>
      </c>
      <c r="H25" s="18">
        <f t="shared" si="0"/>
        <v>220</v>
      </c>
      <c r="I25" s="18">
        <f t="shared" si="0"/>
        <v>2605900</v>
      </c>
      <c r="J25" s="18">
        <f t="shared" si="0"/>
        <v>18</v>
      </c>
      <c r="K25" s="18">
        <f t="shared" si="0"/>
        <v>90000</v>
      </c>
      <c r="L25" s="40" t="s">
        <v>22</v>
      </c>
      <c r="M25" s="41"/>
      <c r="N25" s="18">
        <f>SUM(N3:N24)</f>
        <v>1679</v>
      </c>
      <c r="O25" s="18">
        <f t="shared" ref="O25:W25" si="1">SUM(O3:O24)</f>
        <v>14734563</v>
      </c>
      <c r="P25" s="18">
        <f t="shared" si="1"/>
        <v>1721</v>
      </c>
      <c r="Q25" s="18">
        <f t="shared" si="1"/>
        <v>9278887.2199999988</v>
      </c>
      <c r="R25" s="18">
        <f t="shared" si="1"/>
        <v>10</v>
      </c>
      <c r="S25" s="18">
        <f t="shared" si="1"/>
        <v>119000</v>
      </c>
      <c r="T25" s="18">
        <f t="shared" si="1"/>
        <v>2</v>
      </c>
      <c r="U25" s="18">
        <f t="shared" si="1"/>
        <v>111999</v>
      </c>
      <c r="V25" s="18">
        <f t="shared" si="1"/>
        <v>6</v>
      </c>
      <c r="W25" s="18">
        <f t="shared" si="1"/>
        <v>150000</v>
      </c>
    </row>
    <row r="27" spans="1:23" x14ac:dyDescent="0.25">
      <c r="A27" s="14">
        <f>B25+D25+F25+H25+J25+N25+P25+R25+T25+V25+B59+D59+F59+H59+J59+L59+N59+P59+T59+V59+X59+Z59+AB59+AD59</f>
        <v>176601</v>
      </c>
    </row>
    <row r="28" spans="1:23" x14ac:dyDescent="0.25">
      <c r="A28" s="14">
        <f>C25+E25+G25+I25+K25+O25+Q25+S25+U25+W25+C59+E59+G59+I59+K59+M59+O59+Q59+U59+W59+Y59+AA59+AC59+AE59</f>
        <v>620406172.66000009</v>
      </c>
    </row>
    <row r="33" spans="1:31" ht="30" customHeight="1" x14ac:dyDescent="0.25">
      <c r="A33" s="5" t="s">
        <v>60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60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27" t="s">
        <v>56</v>
      </c>
      <c r="AA33" s="27"/>
      <c r="AB33" s="27" t="s">
        <v>55</v>
      </c>
      <c r="AC33" s="27"/>
      <c r="AD33" s="27" t="s">
        <v>57</v>
      </c>
      <c r="AE33" s="35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v>3378</v>
      </c>
      <c r="C35" s="7">
        <v>15387644.08</v>
      </c>
      <c r="D35" s="7">
        <v>1904</v>
      </c>
      <c r="E35" s="7">
        <v>7907220.9800000004</v>
      </c>
      <c r="F35" s="7">
        <v>20</v>
      </c>
      <c r="G35" s="7">
        <v>52377</v>
      </c>
      <c r="H35" s="7">
        <v>19</v>
      </c>
      <c r="I35" s="7">
        <v>42934</v>
      </c>
      <c r="J35" s="7">
        <v>24</v>
      </c>
      <c r="K35" s="7">
        <v>20000</v>
      </c>
      <c r="L35" s="7">
        <v>7</v>
      </c>
      <c r="M35" s="7">
        <v>11090</v>
      </c>
      <c r="N35" s="7">
        <v>6</v>
      </c>
      <c r="O35" s="7">
        <v>6308</v>
      </c>
      <c r="P35" s="7">
        <v>0</v>
      </c>
      <c r="Q35" s="7">
        <v>0</v>
      </c>
      <c r="R35" s="33" t="s">
        <v>38</v>
      </c>
      <c r="S35" s="34"/>
      <c r="T35" s="7">
        <v>2910</v>
      </c>
      <c r="U35" s="7">
        <v>16777862</v>
      </c>
      <c r="V35" s="7">
        <v>1947</v>
      </c>
      <c r="W35" s="7">
        <v>859400</v>
      </c>
      <c r="X35" s="7">
        <v>5</v>
      </c>
      <c r="Y35" s="7">
        <v>683317</v>
      </c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>
        <v>2020</v>
      </c>
      <c r="C36" s="7">
        <v>8012314</v>
      </c>
      <c r="D36" s="7">
        <v>835</v>
      </c>
      <c r="E36" s="7">
        <v>2103334</v>
      </c>
      <c r="F36" s="7">
        <v>6</v>
      </c>
      <c r="G36" s="7">
        <v>23000</v>
      </c>
      <c r="H36" s="7">
        <v>3</v>
      </c>
      <c r="I36" s="7">
        <v>4199</v>
      </c>
      <c r="J36" s="7">
        <v>2</v>
      </c>
      <c r="K36" s="7">
        <v>1500</v>
      </c>
      <c r="L36" s="7">
        <v>0</v>
      </c>
      <c r="M36" s="7">
        <v>0</v>
      </c>
      <c r="N36" s="7">
        <v>6</v>
      </c>
      <c r="O36" s="7">
        <v>5230</v>
      </c>
      <c r="P36" s="7">
        <v>0</v>
      </c>
      <c r="Q36" s="7">
        <v>0</v>
      </c>
      <c r="R36" s="33" t="s">
        <v>39</v>
      </c>
      <c r="S36" s="34"/>
      <c r="T36" s="7">
        <v>3539</v>
      </c>
      <c r="U36" s="7">
        <v>23327820</v>
      </c>
      <c r="V36" s="7">
        <v>2902</v>
      </c>
      <c r="W36" s="7">
        <v>1229200</v>
      </c>
      <c r="X36" s="7">
        <v>3</v>
      </c>
      <c r="Y36" s="7">
        <v>243884</v>
      </c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>
        <v>998</v>
      </c>
      <c r="C38" s="7">
        <v>4079196</v>
      </c>
      <c r="D38" s="7">
        <v>445</v>
      </c>
      <c r="E38" s="7">
        <v>1299613</v>
      </c>
      <c r="F38" s="7">
        <v>6</v>
      </c>
      <c r="G38" s="7">
        <v>15372</v>
      </c>
      <c r="H38" s="7">
        <v>12</v>
      </c>
      <c r="I38" s="7">
        <v>13722</v>
      </c>
      <c r="J38" s="7">
        <v>2</v>
      </c>
      <c r="K38" s="7">
        <v>1500</v>
      </c>
      <c r="L38" s="7">
        <v>3</v>
      </c>
      <c r="M38" s="7">
        <v>5260</v>
      </c>
      <c r="N38" s="7">
        <v>1</v>
      </c>
      <c r="O38" s="7">
        <v>700</v>
      </c>
      <c r="P38" s="7">
        <v>0</v>
      </c>
      <c r="Q38" s="7">
        <v>0</v>
      </c>
      <c r="R38" s="33" t="s">
        <v>5</v>
      </c>
      <c r="S38" s="34"/>
      <c r="T38" s="7">
        <v>1813</v>
      </c>
      <c r="U38" s="7">
        <v>11819020</v>
      </c>
      <c r="V38" s="7">
        <v>1080</v>
      </c>
      <c r="W38" s="7">
        <v>462400</v>
      </c>
      <c r="X38" s="7">
        <v>1</v>
      </c>
      <c r="Y38" s="7">
        <v>62100</v>
      </c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15"/>
      <c r="U39" s="15"/>
      <c r="V39" s="15"/>
      <c r="W39" s="15"/>
      <c r="X39" s="15"/>
      <c r="Y39" s="15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>
        <v>524</v>
      </c>
      <c r="C40" s="7">
        <v>2159025</v>
      </c>
      <c r="D40" s="7">
        <v>252</v>
      </c>
      <c r="E40" s="7">
        <v>813555</v>
      </c>
      <c r="F40" s="7">
        <v>2</v>
      </c>
      <c r="G40" s="7">
        <v>4296</v>
      </c>
      <c r="H40" s="7">
        <v>10</v>
      </c>
      <c r="I40" s="7">
        <v>14491</v>
      </c>
      <c r="J40" s="7">
        <v>1</v>
      </c>
      <c r="K40" s="7">
        <v>1000</v>
      </c>
      <c r="L40" s="7"/>
      <c r="M40" s="7"/>
      <c r="N40" s="7">
        <v>1</v>
      </c>
      <c r="O40" s="7">
        <v>396</v>
      </c>
      <c r="P40" s="7"/>
      <c r="Q40" s="7"/>
      <c r="R40" s="33" t="s">
        <v>7</v>
      </c>
      <c r="S40" s="34"/>
      <c r="T40" s="7">
        <v>595</v>
      </c>
      <c r="U40" s="7">
        <v>3470820</v>
      </c>
      <c r="V40" s="7">
        <v>387</v>
      </c>
      <c r="W40" s="7">
        <v>158800</v>
      </c>
      <c r="X40" s="7"/>
      <c r="Y40" s="7"/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>
        <v>3093</v>
      </c>
      <c r="C41" s="7">
        <v>11959667</v>
      </c>
      <c r="D41" s="7">
        <v>1182</v>
      </c>
      <c r="E41" s="7">
        <v>3068601</v>
      </c>
      <c r="F41" s="7">
        <v>2</v>
      </c>
      <c r="G41" s="7">
        <v>9719</v>
      </c>
      <c r="H41" s="7">
        <v>25</v>
      </c>
      <c r="I41" s="7">
        <v>39511</v>
      </c>
      <c r="J41" s="7">
        <v>29</v>
      </c>
      <c r="K41" s="7">
        <v>15000</v>
      </c>
      <c r="L41" s="7">
        <v>9</v>
      </c>
      <c r="M41" s="7">
        <v>9050</v>
      </c>
      <c r="N41" s="7">
        <v>1</v>
      </c>
      <c r="O41" s="7">
        <v>1740</v>
      </c>
      <c r="P41" s="7">
        <v>0</v>
      </c>
      <c r="Q41" s="7">
        <v>0</v>
      </c>
      <c r="R41" s="33" t="s">
        <v>8</v>
      </c>
      <c r="S41" s="34"/>
      <c r="T41" s="7">
        <v>4384</v>
      </c>
      <c r="U41" s="7">
        <v>25116580</v>
      </c>
      <c r="V41" s="7">
        <v>3626</v>
      </c>
      <c r="W41" s="7">
        <v>1541600</v>
      </c>
      <c r="X41" s="7">
        <v>2</v>
      </c>
      <c r="Y41" s="7">
        <v>96174</v>
      </c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15"/>
      <c r="U43" s="15"/>
      <c r="V43" s="15"/>
      <c r="W43" s="15"/>
      <c r="X43" s="15"/>
      <c r="Y43" s="15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>
        <v>3070</v>
      </c>
      <c r="C44" s="7">
        <v>12449032</v>
      </c>
      <c r="D44" s="7">
        <v>1577</v>
      </c>
      <c r="E44" s="7">
        <v>4573976</v>
      </c>
      <c r="F44" s="7">
        <v>8</v>
      </c>
      <c r="G44" s="7">
        <v>9200</v>
      </c>
      <c r="H44" s="7">
        <v>27</v>
      </c>
      <c r="I44" s="7">
        <v>54821</v>
      </c>
      <c r="J44" s="7">
        <v>11</v>
      </c>
      <c r="K44" s="7">
        <v>10600</v>
      </c>
      <c r="L44" s="7">
        <v>2</v>
      </c>
      <c r="M44" s="7">
        <v>4400</v>
      </c>
      <c r="N44" s="7">
        <v>1</v>
      </c>
      <c r="O44" s="7">
        <v>1000</v>
      </c>
      <c r="P44" s="7">
        <v>0</v>
      </c>
      <c r="Q44" s="7">
        <v>0</v>
      </c>
      <c r="R44" s="33" t="s">
        <v>9</v>
      </c>
      <c r="S44" s="34"/>
      <c r="T44" s="7">
        <v>2381</v>
      </c>
      <c r="U44" s="7">
        <v>14770640</v>
      </c>
      <c r="V44" s="7">
        <v>1375</v>
      </c>
      <c r="W44" s="7">
        <v>588800</v>
      </c>
      <c r="X44" s="7">
        <v>2</v>
      </c>
      <c r="Y44" s="7">
        <v>102408</v>
      </c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>
        <v>1503</v>
      </c>
      <c r="C45" s="7">
        <v>6087475</v>
      </c>
      <c r="D45" s="7">
        <v>885</v>
      </c>
      <c r="E45" s="7">
        <v>2233861</v>
      </c>
      <c r="F45" s="7">
        <v>5</v>
      </c>
      <c r="G45" s="7">
        <v>11800</v>
      </c>
      <c r="H45" s="7">
        <v>4</v>
      </c>
      <c r="I45" s="7">
        <v>9320</v>
      </c>
      <c r="J45" s="7">
        <v>11</v>
      </c>
      <c r="K45" s="7">
        <v>6000</v>
      </c>
      <c r="L45" s="7">
        <v>0</v>
      </c>
      <c r="M45" s="7">
        <v>0</v>
      </c>
      <c r="N45" s="7">
        <v>5</v>
      </c>
      <c r="O45" s="7">
        <v>9600</v>
      </c>
      <c r="P45" s="7">
        <v>0</v>
      </c>
      <c r="Q45" s="7">
        <v>0</v>
      </c>
      <c r="R45" s="33" t="s">
        <v>10</v>
      </c>
      <c r="S45" s="34"/>
      <c r="T45" s="7">
        <v>1347</v>
      </c>
      <c r="U45" s="7">
        <v>8576140</v>
      </c>
      <c r="V45" s="7">
        <v>626</v>
      </c>
      <c r="W45" s="7">
        <v>284800</v>
      </c>
      <c r="X45" s="7">
        <v>0</v>
      </c>
      <c r="Y45" s="7">
        <v>0</v>
      </c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>
        <v>1657</v>
      </c>
      <c r="C46" s="7">
        <v>7046803</v>
      </c>
      <c r="D46" s="7">
        <v>885</v>
      </c>
      <c r="E46" s="7">
        <v>3002905</v>
      </c>
      <c r="F46" s="7">
        <v>2</v>
      </c>
      <c r="G46" s="7">
        <v>9000</v>
      </c>
      <c r="H46" s="7">
        <v>4</v>
      </c>
      <c r="I46" s="7">
        <v>3860</v>
      </c>
      <c r="J46" s="7">
        <v>14</v>
      </c>
      <c r="K46" s="7">
        <v>7000</v>
      </c>
      <c r="L46" s="7">
        <v>0</v>
      </c>
      <c r="M46" s="7">
        <v>0</v>
      </c>
      <c r="N46" s="7">
        <v>5</v>
      </c>
      <c r="O46" s="7">
        <v>8490</v>
      </c>
      <c r="P46" s="7">
        <v>0</v>
      </c>
      <c r="Q46" s="7">
        <v>0</v>
      </c>
      <c r="R46" s="33" t="s">
        <v>11</v>
      </c>
      <c r="S46" s="34"/>
      <c r="T46" s="7">
        <v>2441</v>
      </c>
      <c r="U46" s="7">
        <v>15164940</v>
      </c>
      <c r="V46" s="7">
        <v>1561</v>
      </c>
      <c r="W46" s="7">
        <v>642400</v>
      </c>
      <c r="X46" s="7">
        <v>2</v>
      </c>
      <c r="Y46" s="7">
        <v>222925</v>
      </c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>
        <v>607</v>
      </c>
      <c r="C47" s="7">
        <v>2191971</v>
      </c>
      <c r="D47" s="7">
        <v>223</v>
      </c>
      <c r="E47" s="7">
        <v>501405</v>
      </c>
      <c r="F47" s="7">
        <v>1</v>
      </c>
      <c r="G47" s="7">
        <v>4000</v>
      </c>
      <c r="H47" s="7">
        <v>14</v>
      </c>
      <c r="I47" s="7">
        <v>18550</v>
      </c>
      <c r="J47" s="7">
        <v>4</v>
      </c>
      <c r="K47" s="7">
        <v>3500</v>
      </c>
      <c r="L47" s="7">
        <v>0</v>
      </c>
      <c r="M47" s="7">
        <v>0</v>
      </c>
      <c r="N47" s="7">
        <v>3</v>
      </c>
      <c r="O47" s="7">
        <v>7820</v>
      </c>
      <c r="P47" s="7">
        <v>13</v>
      </c>
      <c r="Q47" s="7">
        <v>72000</v>
      </c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>
        <v>748</v>
      </c>
      <c r="C48" s="7">
        <v>3130011</v>
      </c>
      <c r="D48" s="7">
        <v>410</v>
      </c>
      <c r="E48" s="7">
        <v>1100464</v>
      </c>
      <c r="F48" s="7">
        <v>0</v>
      </c>
      <c r="G48" s="7">
        <v>0</v>
      </c>
      <c r="H48" s="7">
        <v>1</v>
      </c>
      <c r="I48" s="7">
        <v>2400</v>
      </c>
      <c r="J48" s="7">
        <v>0</v>
      </c>
      <c r="K48" s="7">
        <v>0</v>
      </c>
      <c r="L48" s="7">
        <v>1</v>
      </c>
      <c r="M48" s="7">
        <v>2200</v>
      </c>
      <c r="N48" s="7">
        <v>1</v>
      </c>
      <c r="O48" s="7">
        <v>5620</v>
      </c>
      <c r="P48" s="7">
        <v>0</v>
      </c>
      <c r="Q48" s="7">
        <v>0</v>
      </c>
      <c r="R48" s="33" t="s">
        <v>13</v>
      </c>
      <c r="S48" s="34"/>
      <c r="T48" s="7">
        <v>1451</v>
      </c>
      <c r="U48" s="7">
        <v>9191680</v>
      </c>
      <c r="V48" s="7">
        <v>704</v>
      </c>
      <c r="W48" s="7">
        <v>311200</v>
      </c>
      <c r="X48" s="7">
        <v>2</v>
      </c>
      <c r="Y48" s="7">
        <v>174876</v>
      </c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>
        <v>365</v>
      </c>
      <c r="C49" s="7">
        <v>1348529</v>
      </c>
      <c r="D49" s="7">
        <v>176</v>
      </c>
      <c r="E49" s="7">
        <v>493824</v>
      </c>
      <c r="F49" s="7">
        <v>3</v>
      </c>
      <c r="G49" s="7">
        <v>9500</v>
      </c>
      <c r="H49" s="7">
        <v>2</v>
      </c>
      <c r="I49" s="7">
        <v>8168</v>
      </c>
      <c r="J49" s="7">
        <v>4</v>
      </c>
      <c r="K49" s="7">
        <v>2000</v>
      </c>
      <c r="L49" s="7">
        <v>2</v>
      </c>
      <c r="M49" s="7">
        <v>2000</v>
      </c>
      <c r="N49" s="7">
        <v>7</v>
      </c>
      <c r="O49" s="7">
        <v>18880</v>
      </c>
      <c r="P49" s="7">
        <v>0</v>
      </c>
      <c r="Q49" s="7">
        <v>0</v>
      </c>
      <c r="R49" s="33" t="s">
        <v>28</v>
      </c>
      <c r="S49" s="34"/>
      <c r="T49" s="15"/>
      <c r="U49" s="15"/>
      <c r="V49" s="15"/>
      <c r="W49" s="15"/>
      <c r="X49" s="15"/>
      <c r="Y49" s="15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>
        <v>842</v>
      </c>
      <c r="C50" s="7">
        <v>3412671</v>
      </c>
      <c r="D50" s="7">
        <v>444</v>
      </c>
      <c r="E50" s="7">
        <v>1431472</v>
      </c>
      <c r="F50" s="7">
        <v>2</v>
      </c>
      <c r="G50" s="7">
        <v>4550</v>
      </c>
      <c r="H50" s="7">
        <v>16</v>
      </c>
      <c r="I50" s="7">
        <v>60991</v>
      </c>
      <c r="J50" s="7">
        <v>1</v>
      </c>
      <c r="K50" s="7">
        <v>1000</v>
      </c>
      <c r="L50" s="7">
        <v>2</v>
      </c>
      <c r="M50" s="7">
        <v>400</v>
      </c>
      <c r="N50" s="7">
        <v>2</v>
      </c>
      <c r="O50" s="7">
        <v>4580</v>
      </c>
      <c r="P50" s="7">
        <v>0</v>
      </c>
      <c r="Q50" s="7">
        <v>0</v>
      </c>
      <c r="R50" s="33" t="s">
        <v>15</v>
      </c>
      <c r="S50" s="34"/>
      <c r="T50" s="7">
        <v>1620</v>
      </c>
      <c r="U50" s="7">
        <v>9826840</v>
      </c>
      <c r="V50" s="7">
        <v>677</v>
      </c>
      <c r="W50" s="7">
        <v>284000</v>
      </c>
      <c r="X50" s="7">
        <v>2</v>
      </c>
      <c r="Y50" s="7">
        <v>733950</v>
      </c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15"/>
      <c r="U51" s="15"/>
      <c r="V51" s="15"/>
      <c r="W51" s="15"/>
      <c r="X51" s="15"/>
      <c r="Y51" s="15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>
        <v>678</v>
      </c>
      <c r="C52" s="7">
        <v>3069674</v>
      </c>
      <c r="D52" s="7">
        <v>348</v>
      </c>
      <c r="E52" s="7">
        <v>1260560</v>
      </c>
      <c r="F52" s="7">
        <v>2</v>
      </c>
      <c r="G52" s="7">
        <v>4000</v>
      </c>
      <c r="H52" s="7">
        <v>13</v>
      </c>
      <c r="I52" s="7">
        <v>16627</v>
      </c>
      <c r="J52" s="7">
        <v>3</v>
      </c>
      <c r="K52" s="7">
        <v>2000</v>
      </c>
      <c r="L52" s="7">
        <v>0</v>
      </c>
      <c r="M52" s="7">
        <v>0</v>
      </c>
      <c r="N52" s="7">
        <v>4</v>
      </c>
      <c r="O52" s="7">
        <v>8630</v>
      </c>
      <c r="P52" s="7">
        <v>0</v>
      </c>
      <c r="Q52" s="7">
        <v>0</v>
      </c>
      <c r="R52" s="33" t="s">
        <v>16</v>
      </c>
      <c r="S52" s="34"/>
      <c r="T52" s="7">
        <v>1150</v>
      </c>
      <c r="U52" s="7">
        <v>6936360</v>
      </c>
      <c r="V52" s="7">
        <v>461</v>
      </c>
      <c r="W52" s="7">
        <v>188000</v>
      </c>
      <c r="X52" s="7">
        <v>3</v>
      </c>
      <c r="Y52" s="7">
        <v>477000</v>
      </c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>
        <v>310</v>
      </c>
      <c r="C53" s="7">
        <v>1330211</v>
      </c>
      <c r="D53" s="7">
        <v>123</v>
      </c>
      <c r="E53" s="7">
        <v>415513</v>
      </c>
      <c r="F53" s="7">
        <v>1</v>
      </c>
      <c r="G53" s="7">
        <v>5000</v>
      </c>
      <c r="H53" s="7">
        <v>1</v>
      </c>
      <c r="I53" s="7">
        <v>4000</v>
      </c>
      <c r="J53" s="7">
        <v>0</v>
      </c>
      <c r="K53" s="7">
        <v>0</v>
      </c>
      <c r="L53" s="7">
        <v>0</v>
      </c>
      <c r="M53" s="7">
        <v>0</v>
      </c>
      <c r="N53" s="7">
        <v>1</v>
      </c>
      <c r="O53" s="7">
        <v>3906</v>
      </c>
      <c r="P53" s="7">
        <v>0</v>
      </c>
      <c r="Q53" s="7">
        <v>0</v>
      </c>
      <c r="R53" s="33" t="s">
        <v>17</v>
      </c>
      <c r="S53" s="34"/>
      <c r="T53" s="7">
        <v>673</v>
      </c>
      <c r="U53" s="7">
        <v>4085180</v>
      </c>
      <c r="V53" s="7">
        <v>283</v>
      </c>
      <c r="W53" s="7">
        <v>116400</v>
      </c>
      <c r="X53" s="7">
        <v>0</v>
      </c>
      <c r="Y53" s="7">
        <v>0</v>
      </c>
      <c r="Z53" s="7"/>
      <c r="AA53" s="7"/>
      <c r="AB53" s="7"/>
      <c r="AC53" s="7"/>
      <c r="AD53" s="7"/>
      <c r="AE53" s="7"/>
    </row>
    <row r="54" spans="1:31" x14ac:dyDescent="0.25">
      <c r="A54" s="3" t="s">
        <v>44</v>
      </c>
      <c r="B54" s="7">
        <v>414</v>
      </c>
      <c r="C54" s="7">
        <v>1496658</v>
      </c>
      <c r="D54" s="7">
        <v>224</v>
      </c>
      <c r="E54" s="7">
        <v>886767</v>
      </c>
      <c r="F54" s="7">
        <v>0</v>
      </c>
      <c r="G54" s="7">
        <v>0</v>
      </c>
      <c r="H54" s="7">
        <v>1</v>
      </c>
      <c r="I54" s="7">
        <v>4737</v>
      </c>
      <c r="J54" s="7">
        <v>0</v>
      </c>
      <c r="K54" s="7">
        <v>0</v>
      </c>
      <c r="L54" s="7">
        <v>2</v>
      </c>
      <c r="M54" s="7">
        <v>2200</v>
      </c>
      <c r="N54" s="7">
        <v>2</v>
      </c>
      <c r="O54" s="7">
        <v>2600</v>
      </c>
      <c r="P54" s="7">
        <v>0</v>
      </c>
      <c r="Q54" s="7">
        <v>0</v>
      </c>
      <c r="R54" s="33" t="s">
        <v>44</v>
      </c>
      <c r="S54" s="34"/>
      <c r="T54" s="7">
        <v>2269</v>
      </c>
      <c r="U54" s="7">
        <v>13963980</v>
      </c>
      <c r="V54" s="7">
        <v>1718</v>
      </c>
      <c r="W54" s="7">
        <v>724000</v>
      </c>
      <c r="X54" s="7">
        <v>2</v>
      </c>
      <c r="Y54" s="7">
        <v>505005</v>
      </c>
      <c r="Z54" s="7"/>
      <c r="AA54" s="7"/>
      <c r="AB54" s="7"/>
      <c r="AC54" s="7"/>
      <c r="AD54" s="7"/>
      <c r="AE54" s="7"/>
    </row>
    <row r="55" spans="1:31" x14ac:dyDescent="0.25">
      <c r="A55" s="3" t="s">
        <v>18</v>
      </c>
      <c r="B55" s="7">
        <v>319</v>
      </c>
      <c r="C55" s="7">
        <v>1197134</v>
      </c>
      <c r="D55" s="7">
        <v>164</v>
      </c>
      <c r="E55" s="7">
        <v>549414</v>
      </c>
      <c r="F55" s="7">
        <v>2</v>
      </c>
      <c r="G55" s="7">
        <v>2100</v>
      </c>
      <c r="H55" s="7">
        <v>18</v>
      </c>
      <c r="I55" s="7">
        <v>19320</v>
      </c>
      <c r="J55" s="7"/>
      <c r="K55" s="7"/>
      <c r="L55" s="7"/>
      <c r="M55" s="7"/>
      <c r="N55" s="7">
        <v>6</v>
      </c>
      <c r="O55" s="7">
        <v>6250</v>
      </c>
      <c r="P55" s="7"/>
      <c r="Q55" s="7"/>
      <c r="R55" s="33" t="s">
        <v>18</v>
      </c>
      <c r="S55" s="34"/>
      <c r="T55" s="7">
        <v>1061</v>
      </c>
      <c r="U55" s="7">
        <v>5959080</v>
      </c>
      <c r="V55" s="7">
        <v>819</v>
      </c>
      <c r="W55" s="7">
        <v>336000</v>
      </c>
      <c r="X55" s="7">
        <v>0</v>
      </c>
      <c r="Y55" s="7">
        <v>0</v>
      </c>
      <c r="Z55" s="7"/>
      <c r="AA55" s="7"/>
      <c r="AB55" s="7"/>
      <c r="AC55" s="7"/>
      <c r="AD55" s="7"/>
      <c r="AE55" s="7"/>
    </row>
    <row r="56" spans="1:31" x14ac:dyDescent="0.25">
      <c r="A56" s="3" t="s">
        <v>19</v>
      </c>
      <c r="B56" s="7">
        <v>121</v>
      </c>
      <c r="C56" s="7">
        <v>579689</v>
      </c>
      <c r="D56" s="7">
        <v>29</v>
      </c>
      <c r="E56" s="7">
        <v>85518</v>
      </c>
      <c r="F56" s="7">
        <v>1</v>
      </c>
      <c r="G56" s="7">
        <v>8000</v>
      </c>
      <c r="H56" s="7">
        <v>1</v>
      </c>
      <c r="I56" s="7">
        <v>400</v>
      </c>
      <c r="J56" s="7">
        <v>0</v>
      </c>
      <c r="K56" s="7">
        <v>0</v>
      </c>
      <c r="L56" s="7">
        <v>0</v>
      </c>
      <c r="M56" s="7">
        <v>0</v>
      </c>
      <c r="N56" s="7">
        <v>1</v>
      </c>
      <c r="O56" s="7">
        <v>3000</v>
      </c>
      <c r="P56" s="7">
        <v>0</v>
      </c>
      <c r="Q56" s="7">
        <v>0</v>
      </c>
      <c r="R56" s="33" t="s">
        <v>19</v>
      </c>
      <c r="S56" s="34"/>
      <c r="T56" s="15"/>
      <c r="U56" s="15"/>
      <c r="V56" s="15"/>
      <c r="W56" s="15"/>
      <c r="X56" s="15"/>
      <c r="Y56" s="15"/>
      <c r="Z56" s="7"/>
      <c r="AA56" s="7"/>
      <c r="AB56" s="7"/>
      <c r="AC56" s="7"/>
      <c r="AD56" s="7"/>
      <c r="AE56" s="7"/>
    </row>
    <row r="57" spans="1:31" x14ac:dyDescent="0.25">
      <c r="A57" s="3" t="s">
        <v>29</v>
      </c>
      <c r="B57" s="7">
        <v>379</v>
      </c>
      <c r="C57" s="7">
        <v>1431519</v>
      </c>
      <c r="D57" s="7">
        <v>236</v>
      </c>
      <c r="E57" s="7">
        <v>1192331</v>
      </c>
      <c r="F57" s="7">
        <v>1</v>
      </c>
      <c r="G57" s="7">
        <v>400</v>
      </c>
      <c r="H57" s="7">
        <v>5</v>
      </c>
      <c r="I57" s="7">
        <v>15430</v>
      </c>
      <c r="J57" s="7">
        <v>2</v>
      </c>
      <c r="K57" s="7">
        <v>1000</v>
      </c>
      <c r="L57" s="7">
        <v>1</v>
      </c>
      <c r="M57" s="7">
        <v>2200</v>
      </c>
      <c r="N57" s="7">
        <v>1</v>
      </c>
      <c r="O57" s="7">
        <v>4600</v>
      </c>
      <c r="P57" s="7">
        <v>0</v>
      </c>
      <c r="Q57" s="7">
        <v>0</v>
      </c>
      <c r="R57" s="33" t="s">
        <v>29</v>
      </c>
      <c r="S57" s="34"/>
      <c r="T57" s="7">
        <v>924</v>
      </c>
      <c r="U57" s="7">
        <v>5116060</v>
      </c>
      <c r="V57" s="7">
        <v>574</v>
      </c>
      <c r="W57" s="7">
        <v>256400</v>
      </c>
      <c r="X57" s="7">
        <v>3</v>
      </c>
      <c r="Y57" s="7">
        <v>527169</v>
      </c>
      <c r="Z57" s="7"/>
      <c r="AA57" s="7"/>
      <c r="AB57" s="7"/>
      <c r="AC57" s="7"/>
      <c r="AD57" s="7"/>
      <c r="AE57" s="7"/>
    </row>
    <row r="58" spans="1:31" x14ac:dyDescent="0.25">
      <c r="A58" s="3" t="s">
        <v>45</v>
      </c>
      <c r="B58" s="7">
        <v>476</v>
      </c>
      <c r="C58" s="7">
        <v>1862818</v>
      </c>
      <c r="D58" s="7">
        <v>267</v>
      </c>
      <c r="E58" s="7">
        <v>901808</v>
      </c>
      <c r="F58" s="7">
        <v>3</v>
      </c>
      <c r="G58" s="7">
        <v>11978</v>
      </c>
      <c r="H58" s="7">
        <v>10</v>
      </c>
      <c r="I58" s="7">
        <v>27905</v>
      </c>
      <c r="J58" s="7">
        <v>1</v>
      </c>
      <c r="K58" s="7">
        <v>1000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33" t="s">
        <v>45</v>
      </c>
      <c r="S58" s="34"/>
      <c r="T58" s="15"/>
      <c r="U58" s="15"/>
      <c r="V58" s="15"/>
      <c r="W58" s="15"/>
      <c r="X58" s="15"/>
      <c r="Y58" s="15"/>
      <c r="Z58" s="7"/>
      <c r="AA58" s="7"/>
      <c r="AB58" s="7"/>
      <c r="AC58" s="7"/>
      <c r="AD58" s="7"/>
      <c r="AE58" s="7"/>
    </row>
    <row r="59" spans="1:31" s="19" customFormat="1" x14ac:dyDescent="0.25">
      <c r="A59" s="17" t="s">
        <v>22</v>
      </c>
      <c r="B59" s="18">
        <f>SUM(B35:B58)</f>
        <v>21502</v>
      </c>
      <c r="C59" s="18">
        <f t="shared" ref="C59:Q59" si="2">SUM(C35:C58)</f>
        <v>88232041.079999998</v>
      </c>
      <c r="D59" s="18">
        <f t="shared" si="2"/>
        <v>10609</v>
      </c>
      <c r="E59" s="18">
        <f t="shared" si="2"/>
        <v>33822141.980000004</v>
      </c>
      <c r="F59" s="18">
        <f t="shared" si="2"/>
        <v>67</v>
      </c>
      <c r="G59" s="18">
        <f t="shared" si="2"/>
        <v>184292</v>
      </c>
      <c r="H59" s="18">
        <f t="shared" si="2"/>
        <v>186</v>
      </c>
      <c r="I59" s="18">
        <f t="shared" si="2"/>
        <v>361386</v>
      </c>
      <c r="J59" s="18">
        <f t="shared" si="2"/>
        <v>109</v>
      </c>
      <c r="K59" s="18">
        <f t="shared" si="2"/>
        <v>73100</v>
      </c>
      <c r="L59" s="18">
        <f t="shared" si="2"/>
        <v>29</v>
      </c>
      <c r="M59" s="18">
        <f t="shared" si="2"/>
        <v>38800</v>
      </c>
      <c r="N59" s="18">
        <f t="shared" si="2"/>
        <v>54</v>
      </c>
      <c r="O59" s="18">
        <f t="shared" si="2"/>
        <v>99350</v>
      </c>
      <c r="P59" s="18">
        <f t="shared" si="2"/>
        <v>13</v>
      </c>
      <c r="Q59" s="18">
        <f t="shared" si="2"/>
        <v>72000</v>
      </c>
      <c r="R59" s="40" t="s">
        <v>22</v>
      </c>
      <c r="S59" s="41"/>
      <c r="T59" s="18">
        <f>SUM(T35:T58)</f>
        <v>28558</v>
      </c>
      <c r="U59" s="18">
        <f t="shared" ref="U59:AE59" si="3">SUM(U35:U58)</f>
        <v>174103002</v>
      </c>
      <c r="V59" s="18">
        <f t="shared" si="3"/>
        <v>18740</v>
      </c>
      <c r="W59" s="18">
        <f t="shared" si="3"/>
        <v>7983400</v>
      </c>
      <c r="X59" s="18">
        <f t="shared" si="3"/>
        <v>27</v>
      </c>
      <c r="Y59" s="18">
        <f t="shared" si="3"/>
        <v>3828808</v>
      </c>
      <c r="Z59" s="18">
        <f>SUM(Z35:Z58)</f>
        <v>0</v>
      </c>
      <c r="AA59" s="18">
        <f t="shared" si="3"/>
        <v>0</v>
      </c>
      <c r="AB59" s="18">
        <f t="shared" si="3"/>
        <v>0</v>
      </c>
      <c r="AC59" s="18">
        <f t="shared" si="3"/>
        <v>0</v>
      </c>
      <c r="AD59" s="18">
        <f t="shared" si="3"/>
        <v>0</v>
      </c>
      <c r="AE59" s="18">
        <f t="shared" si="3"/>
        <v>0</v>
      </c>
    </row>
  </sheetData>
  <dataConsolidate/>
  <mergeCells count="76"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R47:S47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X33:Y33"/>
    <mergeCell ref="Z33:AA33"/>
    <mergeCell ref="AB33:AC33"/>
    <mergeCell ref="AD33:AE33"/>
    <mergeCell ref="R34:S34"/>
    <mergeCell ref="T33:U33"/>
    <mergeCell ref="V33:W33"/>
    <mergeCell ref="R35:S35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  <mergeCell ref="V1:W1"/>
    <mergeCell ref="L2:M2"/>
    <mergeCell ref="B1:C1"/>
    <mergeCell ref="D1:E1"/>
    <mergeCell ref="F1:G1"/>
    <mergeCell ref="H1:I1"/>
    <mergeCell ref="J1:K1"/>
    <mergeCell ref="L1:M1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25" customWidth="1"/>
    <col min="2" max="2" width="8.7109375" style="25" customWidth="1"/>
    <col min="3" max="3" width="12.7109375" style="25" customWidth="1"/>
    <col min="4" max="4" width="8.7109375" style="25" customWidth="1"/>
    <col min="5" max="5" width="12.7109375" style="25" customWidth="1"/>
    <col min="6" max="6" width="8.7109375" style="25" customWidth="1"/>
    <col min="7" max="7" width="12.7109375" style="25" customWidth="1"/>
    <col min="8" max="8" width="8.7109375" style="25" customWidth="1"/>
    <col min="9" max="9" width="12.7109375" style="25" customWidth="1"/>
    <col min="10" max="10" width="8.7109375" style="25" customWidth="1"/>
    <col min="11" max="11" width="12.7109375" style="25" customWidth="1"/>
    <col min="12" max="12" width="8.7109375" style="25" customWidth="1"/>
    <col min="13" max="13" width="12.7109375" style="25" customWidth="1"/>
    <col min="14" max="14" width="8.7109375" style="25" customWidth="1"/>
    <col min="15" max="15" width="12.7109375" style="25" customWidth="1"/>
    <col min="16" max="16" width="8.7109375" style="25" customWidth="1"/>
    <col min="17" max="17" width="12.7109375" style="25" customWidth="1"/>
    <col min="18" max="18" width="8.7109375" style="25" customWidth="1"/>
    <col min="19" max="19" width="12.7109375" style="25" customWidth="1"/>
    <col min="20" max="20" width="8.7109375" style="25" customWidth="1"/>
    <col min="21" max="21" width="12.7109375" style="25" customWidth="1"/>
    <col min="22" max="22" width="8.7109375" style="25" customWidth="1"/>
    <col min="23" max="23" width="12.7109375" style="25" customWidth="1"/>
    <col min="24" max="24" width="8.7109375" style="21" customWidth="1"/>
    <col min="25" max="25" width="12.7109375" style="21" customWidth="1"/>
    <col min="26" max="26" width="8.7109375" style="21" customWidth="1"/>
    <col min="27" max="27" width="12.7109375" style="21" customWidth="1"/>
    <col min="28" max="28" width="8.7109375" style="21" customWidth="1"/>
    <col min="29" max="29" width="12.7109375" style="21" customWidth="1"/>
    <col min="30" max="30" width="8.7109375" style="21" customWidth="1"/>
    <col min="31" max="31" width="12.7109375" style="21" customWidth="1"/>
  </cols>
  <sheetData>
    <row r="1" spans="1:23" ht="30" customHeight="1" x14ac:dyDescent="0.25">
      <c r="A1" s="20" t="s">
        <v>61</v>
      </c>
      <c r="B1" s="44" t="s">
        <v>30</v>
      </c>
      <c r="C1" s="44"/>
      <c r="D1" s="44" t="s">
        <v>31</v>
      </c>
      <c r="E1" s="44"/>
      <c r="F1" s="44" t="s">
        <v>32</v>
      </c>
      <c r="G1" s="44"/>
      <c r="H1" s="44" t="s">
        <v>26</v>
      </c>
      <c r="I1" s="44"/>
      <c r="J1" s="44" t="s">
        <v>27</v>
      </c>
      <c r="K1" s="44"/>
      <c r="L1" s="45" t="s">
        <v>61</v>
      </c>
      <c r="M1" s="46"/>
      <c r="N1" s="44" t="s">
        <v>0</v>
      </c>
      <c r="O1" s="44"/>
      <c r="P1" s="42" t="s">
        <v>23</v>
      </c>
      <c r="Q1" s="43"/>
      <c r="R1" s="42" t="s">
        <v>24</v>
      </c>
      <c r="S1" s="43"/>
      <c r="T1" s="42" t="s">
        <v>33</v>
      </c>
      <c r="U1" s="43"/>
      <c r="V1" s="42" t="s">
        <v>25</v>
      </c>
      <c r="W1" s="42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23" t="s">
        <v>3</v>
      </c>
      <c r="B3" s="16">
        <v>6245</v>
      </c>
      <c r="C3" s="16">
        <v>3960674.65</v>
      </c>
      <c r="D3" s="16">
        <v>3295</v>
      </c>
      <c r="E3" s="16">
        <v>21745382.010000002</v>
      </c>
      <c r="F3" s="16">
        <v>4004</v>
      </c>
      <c r="G3" s="16">
        <v>16629346.52</v>
      </c>
      <c r="H3" s="16">
        <v>16</v>
      </c>
      <c r="I3" s="16">
        <v>156700</v>
      </c>
      <c r="J3" s="16">
        <v>4</v>
      </c>
      <c r="K3" s="16">
        <v>20000</v>
      </c>
      <c r="L3" s="51" t="s">
        <v>3</v>
      </c>
      <c r="M3" s="52"/>
      <c r="N3" s="16">
        <v>275</v>
      </c>
      <c r="O3" s="16">
        <v>2242689</v>
      </c>
      <c r="P3" s="16">
        <v>260</v>
      </c>
      <c r="Q3" s="16">
        <v>1401573.22</v>
      </c>
      <c r="R3" s="16">
        <v>1</v>
      </c>
      <c r="S3" s="16">
        <v>8000</v>
      </c>
      <c r="T3" s="16">
        <v>0</v>
      </c>
      <c r="U3" s="16">
        <v>0</v>
      </c>
      <c r="V3" s="16">
        <v>1</v>
      </c>
      <c r="W3" s="16">
        <v>25000</v>
      </c>
    </row>
    <row r="4" spans="1:23" x14ac:dyDescent="0.25">
      <c r="A4" s="23" t="s">
        <v>4</v>
      </c>
      <c r="B4" s="16">
        <v>4431</v>
      </c>
      <c r="C4" s="16">
        <v>2695630</v>
      </c>
      <c r="D4" s="16">
        <v>1941</v>
      </c>
      <c r="E4" s="16">
        <v>12637752</v>
      </c>
      <c r="F4" s="16">
        <v>3713</v>
      </c>
      <c r="G4" s="16">
        <v>13150096</v>
      </c>
      <c r="H4" s="16">
        <v>8</v>
      </c>
      <c r="I4" s="16">
        <v>86000</v>
      </c>
      <c r="J4" s="16">
        <v>1</v>
      </c>
      <c r="K4" s="16">
        <v>5000</v>
      </c>
      <c r="L4" s="51" t="s">
        <v>4</v>
      </c>
      <c r="M4" s="52"/>
      <c r="N4" s="16">
        <v>157</v>
      </c>
      <c r="O4" s="16">
        <v>1476749</v>
      </c>
      <c r="P4" s="16">
        <v>157</v>
      </c>
      <c r="Q4" s="16">
        <v>859758</v>
      </c>
      <c r="R4" s="16">
        <v>4</v>
      </c>
      <c r="S4" s="16">
        <v>36000</v>
      </c>
      <c r="T4" s="16">
        <v>0</v>
      </c>
      <c r="U4" s="16">
        <v>0</v>
      </c>
      <c r="V4" s="16">
        <v>0</v>
      </c>
      <c r="W4" s="16">
        <v>0</v>
      </c>
    </row>
    <row r="5" spans="1:23" x14ac:dyDescent="0.25">
      <c r="A5" s="23" t="s">
        <v>5</v>
      </c>
      <c r="B5" s="16">
        <v>2195</v>
      </c>
      <c r="C5" s="16">
        <v>1345874</v>
      </c>
      <c r="D5" s="16">
        <v>869</v>
      </c>
      <c r="E5" s="16">
        <v>5337707</v>
      </c>
      <c r="F5" s="16">
        <v>1358</v>
      </c>
      <c r="G5" s="16">
        <v>4685196</v>
      </c>
      <c r="H5" s="16">
        <v>6</v>
      </c>
      <c r="I5" s="16">
        <v>75000</v>
      </c>
      <c r="J5" s="16">
        <v>2</v>
      </c>
      <c r="K5" s="16">
        <v>10000</v>
      </c>
      <c r="L5" s="51" t="s">
        <v>5</v>
      </c>
      <c r="M5" s="52"/>
      <c r="N5" s="15">
        <v>81</v>
      </c>
      <c r="O5" s="15">
        <v>716250</v>
      </c>
      <c r="P5" s="15">
        <v>93</v>
      </c>
      <c r="Q5" s="15">
        <v>521540</v>
      </c>
      <c r="R5" s="15">
        <v>0</v>
      </c>
      <c r="S5" s="15">
        <v>0</v>
      </c>
      <c r="T5" s="16">
        <v>0</v>
      </c>
      <c r="U5" s="16">
        <v>0</v>
      </c>
      <c r="V5" s="16">
        <v>1</v>
      </c>
      <c r="W5" s="16">
        <v>25000</v>
      </c>
    </row>
    <row r="6" spans="1:23" x14ac:dyDescent="0.25">
      <c r="A6" s="23" t="s">
        <v>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51" t="s">
        <v>6</v>
      </c>
      <c r="M6" s="52"/>
      <c r="N6" s="16"/>
      <c r="O6" s="16"/>
      <c r="P6" s="16"/>
      <c r="Q6" s="16"/>
      <c r="R6" s="16"/>
      <c r="S6" s="16"/>
      <c r="T6" s="16"/>
      <c r="U6" s="16"/>
      <c r="V6" s="16"/>
      <c r="W6" s="16"/>
    </row>
    <row r="7" spans="1:23" x14ac:dyDescent="0.25">
      <c r="A7" s="23" t="s">
        <v>7</v>
      </c>
      <c r="B7" s="16">
        <v>1263</v>
      </c>
      <c r="C7" s="16">
        <v>763340</v>
      </c>
      <c r="D7" s="16">
        <v>534</v>
      </c>
      <c r="E7" s="16">
        <v>3393262</v>
      </c>
      <c r="F7" s="16">
        <v>807</v>
      </c>
      <c r="G7" s="16">
        <v>3026738</v>
      </c>
      <c r="H7" s="16">
        <v>5</v>
      </c>
      <c r="I7" s="16">
        <v>59000</v>
      </c>
      <c r="J7" s="16">
        <v>0</v>
      </c>
      <c r="K7" s="16">
        <v>0</v>
      </c>
      <c r="L7" s="51" t="s">
        <v>7</v>
      </c>
      <c r="M7" s="52"/>
      <c r="N7" s="16">
        <v>55</v>
      </c>
      <c r="O7" s="16">
        <v>546870</v>
      </c>
      <c r="P7" s="16">
        <v>64</v>
      </c>
      <c r="Q7" s="16">
        <v>329579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</row>
    <row r="8" spans="1:23" x14ac:dyDescent="0.25">
      <c r="A8" s="23" t="s">
        <v>8</v>
      </c>
      <c r="B8" s="16">
        <v>5903</v>
      </c>
      <c r="C8" s="16">
        <v>3607460</v>
      </c>
      <c r="D8" s="16">
        <v>3141</v>
      </c>
      <c r="E8" s="16">
        <v>20284932</v>
      </c>
      <c r="F8" s="16">
        <v>4502</v>
      </c>
      <c r="G8" s="16">
        <v>16951910</v>
      </c>
      <c r="H8" s="16">
        <v>25</v>
      </c>
      <c r="I8" s="16">
        <v>286000</v>
      </c>
      <c r="J8" s="16">
        <v>3</v>
      </c>
      <c r="K8" s="16">
        <v>15000</v>
      </c>
      <c r="L8" s="51" t="s">
        <v>8</v>
      </c>
      <c r="M8" s="52"/>
      <c r="N8" s="16">
        <v>277</v>
      </c>
      <c r="O8" s="16">
        <v>2371678</v>
      </c>
      <c r="P8" s="16">
        <v>261</v>
      </c>
      <c r="Q8" s="16">
        <v>1367853</v>
      </c>
      <c r="R8" s="16">
        <v>2</v>
      </c>
      <c r="S8" s="16">
        <v>20000</v>
      </c>
      <c r="T8" s="16">
        <v>0</v>
      </c>
      <c r="U8" s="16">
        <v>0</v>
      </c>
      <c r="V8" s="16">
        <v>1</v>
      </c>
      <c r="W8" s="16">
        <v>25000</v>
      </c>
    </row>
    <row r="9" spans="1:23" x14ac:dyDescent="0.25">
      <c r="A9" s="23" t="s">
        <v>9</v>
      </c>
      <c r="B9" s="16">
        <v>5056</v>
      </c>
      <c r="C9" s="16">
        <v>3188400</v>
      </c>
      <c r="D9" s="16">
        <v>2008</v>
      </c>
      <c r="E9" s="16">
        <v>12347259</v>
      </c>
      <c r="F9" s="16">
        <v>3812</v>
      </c>
      <c r="G9" s="16">
        <v>16957174</v>
      </c>
      <c r="H9" s="16">
        <v>21</v>
      </c>
      <c r="I9" s="16">
        <v>237000</v>
      </c>
      <c r="J9" s="16">
        <v>2</v>
      </c>
      <c r="K9" s="16">
        <v>10000</v>
      </c>
      <c r="L9" s="51" t="s">
        <v>9</v>
      </c>
      <c r="M9" s="52"/>
      <c r="N9" s="16">
        <v>211</v>
      </c>
      <c r="O9" s="16">
        <v>1639503</v>
      </c>
      <c r="P9" s="16">
        <v>185</v>
      </c>
      <c r="Q9" s="16">
        <v>1041336</v>
      </c>
      <c r="R9" s="16">
        <v>0</v>
      </c>
      <c r="S9" s="16">
        <v>0</v>
      </c>
      <c r="T9" s="16">
        <v>0</v>
      </c>
      <c r="U9" s="16">
        <v>0</v>
      </c>
      <c r="V9" s="16">
        <v>1</v>
      </c>
      <c r="W9" s="16">
        <v>25000</v>
      </c>
    </row>
    <row r="10" spans="1:23" x14ac:dyDescent="0.25">
      <c r="A10" s="23" t="s">
        <v>10</v>
      </c>
      <c r="B10" s="16">
        <v>2400</v>
      </c>
      <c r="C10" s="16">
        <v>1446320</v>
      </c>
      <c r="D10" s="16">
        <v>940</v>
      </c>
      <c r="E10" s="16">
        <v>5659742</v>
      </c>
      <c r="F10" s="16">
        <v>1977</v>
      </c>
      <c r="G10" s="16">
        <v>7697393</v>
      </c>
      <c r="H10" s="16">
        <v>6</v>
      </c>
      <c r="I10" s="16">
        <v>66000</v>
      </c>
      <c r="J10" s="16">
        <v>1</v>
      </c>
      <c r="K10" s="16">
        <v>5000</v>
      </c>
      <c r="L10" s="51" t="s">
        <v>10</v>
      </c>
      <c r="M10" s="52"/>
      <c r="N10" s="16">
        <v>83</v>
      </c>
      <c r="O10" s="16">
        <v>649670</v>
      </c>
      <c r="P10" s="16">
        <v>74</v>
      </c>
      <c r="Q10" s="16">
        <v>364455</v>
      </c>
      <c r="R10" s="16">
        <v>1</v>
      </c>
      <c r="S10" s="16">
        <v>16000</v>
      </c>
      <c r="T10" s="16">
        <v>0</v>
      </c>
      <c r="U10" s="16">
        <v>0</v>
      </c>
      <c r="V10" s="16">
        <v>0</v>
      </c>
      <c r="W10" s="16">
        <v>0</v>
      </c>
    </row>
    <row r="11" spans="1:23" x14ac:dyDescent="0.25">
      <c r="A11" s="23" t="s">
        <v>11</v>
      </c>
      <c r="B11" s="16">
        <v>3195</v>
      </c>
      <c r="C11" s="16">
        <v>1953430</v>
      </c>
      <c r="D11" s="16">
        <v>1478</v>
      </c>
      <c r="E11" s="16">
        <v>9627299</v>
      </c>
      <c r="F11" s="16">
        <v>2509</v>
      </c>
      <c r="G11" s="16">
        <v>9491727</v>
      </c>
      <c r="H11" s="16">
        <v>12</v>
      </c>
      <c r="I11" s="16">
        <v>138000</v>
      </c>
      <c r="J11" s="16">
        <v>1</v>
      </c>
      <c r="K11" s="16">
        <v>5000</v>
      </c>
      <c r="L11" s="51" t="s">
        <v>11</v>
      </c>
      <c r="M11" s="52"/>
      <c r="N11" s="16">
        <v>63</v>
      </c>
      <c r="O11" s="16">
        <v>574010</v>
      </c>
      <c r="P11" s="16">
        <v>71</v>
      </c>
      <c r="Q11" s="16">
        <v>383603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</row>
    <row r="12" spans="1:23" x14ac:dyDescent="0.25">
      <c r="A12" s="23" t="s">
        <v>12</v>
      </c>
      <c r="B12" s="16">
        <v>1413</v>
      </c>
      <c r="C12" s="16">
        <v>881020</v>
      </c>
      <c r="D12" s="16">
        <v>618</v>
      </c>
      <c r="E12" s="16">
        <v>3896512</v>
      </c>
      <c r="F12" s="16">
        <v>946</v>
      </c>
      <c r="G12" s="16">
        <v>3418427</v>
      </c>
      <c r="H12" s="16">
        <v>3</v>
      </c>
      <c r="I12" s="16">
        <v>49000</v>
      </c>
      <c r="J12" s="16">
        <v>0</v>
      </c>
      <c r="K12" s="16">
        <v>0</v>
      </c>
      <c r="L12" s="51" t="s">
        <v>12</v>
      </c>
      <c r="M12" s="52"/>
      <c r="N12" s="16">
        <v>18</v>
      </c>
      <c r="O12" s="16">
        <v>140642</v>
      </c>
      <c r="P12" s="16">
        <v>19</v>
      </c>
      <c r="Q12" s="16">
        <v>95301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</row>
    <row r="13" spans="1:23" x14ac:dyDescent="0.25">
      <c r="A13" s="23" t="s">
        <v>13</v>
      </c>
      <c r="B13" s="16">
        <v>1293</v>
      </c>
      <c r="C13" s="16">
        <v>785550</v>
      </c>
      <c r="D13" s="16">
        <v>673</v>
      </c>
      <c r="E13" s="16">
        <v>4435101</v>
      </c>
      <c r="F13" s="16">
        <v>894</v>
      </c>
      <c r="G13" s="16">
        <v>3481131</v>
      </c>
      <c r="H13" s="16">
        <v>2</v>
      </c>
      <c r="I13" s="16">
        <v>20000</v>
      </c>
      <c r="J13" s="16">
        <v>0</v>
      </c>
      <c r="K13" s="16">
        <v>0</v>
      </c>
      <c r="L13" s="51" t="s">
        <v>13</v>
      </c>
      <c r="M13" s="52"/>
      <c r="N13" s="16">
        <v>45</v>
      </c>
      <c r="O13" s="16">
        <v>387348</v>
      </c>
      <c r="P13" s="16">
        <v>47</v>
      </c>
      <c r="Q13" s="16">
        <v>245370</v>
      </c>
      <c r="R13" s="16">
        <v>0</v>
      </c>
      <c r="S13" s="16">
        <v>0</v>
      </c>
      <c r="T13" s="16">
        <v>1</v>
      </c>
      <c r="U13" s="16">
        <v>32424</v>
      </c>
      <c r="V13" s="16">
        <v>0</v>
      </c>
      <c r="W13" s="16">
        <v>0</v>
      </c>
    </row>
    <row r="14" spans="1:23" x14ac:dyDescent="0.25">
      <c r="A14" s="23" t="s">
        <v>14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51" t="s">
        <v>14</v>
      </c>
      <c r="M14" s="52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23" t="s">
        <v>28</v>
      </c>
      <c r="B15" s="16">
        <v>768</v>
      </c>
      <c r="C15" s="16">
        <v>480340</v>
      </c>
      <c r="D15" s="16">
        <v>408</v>
      </c>
      <c r="E15" s="16">
        <v>2769724</v>
      </c>
      <c r="F15" s="16">
        <v>511</v>
      </c>
      <c r="G15" s="16">
        <v>1904590</v>
      </c>
      <c r="H15" s="16">
        <v>3</v>
      </c>
      <c r="I15" s="16">
        <v>33000</v>
      </c>
      <c r="J15" s="16">
        <v>0</v>
      </c>
      <c r="K15" s="16">
        <v>0</v>
      </c>
      <c r="L15" s="51" t="s">
        <v>28</v>
      </c>
      <c r="M15" s="52"/>
      <c r="N15" s="16">
        <v>39</v>
      </c>
      <c r="O15" s="16">
        <v>286531</v>
      </c>
      <c r="P15" s="16">
        <v>35</v>
      </c>
      <c r="Q15" s="16">
        <v>199308</v>
      </c>
      <c r="R15" s="16">
        <v>1</v>
      </c>
      <c r="S15" s="16">
        <v>18000</v>
      </c>
      <c r="T15" s="16">
        <v>0</v>
      </c>
      <c r="U15" s="16">
        <v>0</v>
      </c>
      <c r="V15" s="16">
        <v>0</v>
      </c>
      <c r="W15" s="16">
        <v>0</v>
      </c>
    </row>
    <row r="16" spans="1:23" x14ac:dyDescent="0.25">
      <c r="A16" s="23" t="s">
        <v>15</v>
      </c>
      <c r="B16" s="16">
        <v>2159</v>
      </c>
      <c r="C16" s="16">
        <v>1343390</v>
      </c>
      <c r="D16" s="16">
        <v>1180</v>
      </c>
      <c r="E16" s="16">
        <v>7602377</v>
      </c>
      <c r="F16" s="16">
        <v>1206</v>
      </c>
      <c r="G16" s="16">
        <v>4664567</v>
      </c>
      <c r="H16" s="16">
        <v>7</v>
      </c>
      <c r="I16" s="16">
        <v>85000</v>
      </c>
      <c r="J16" s="16">
        <v>0</v>
      </c>
      <c r="K16" s="16">
        <v>0</v>
      </c>
      <c r="L16" s="51" t="s">
        <v>15</v>
      </c>
      <c r="M16" s="52"/>
      <c r="N16" s="16">
        <v>96</v>
      </c>
      <c r="O16" s="16">
        <v>909110</v>
      </c>
      <c r="P16" s="16">
        <v>99</v>
      </c>
      <c r="Q16" s="16">
        <v>569910</v>
      </c>
      <c r="R16" s="16">
        <v>1</v>
      </c>
      <c r="S16" s="16">
        <v>8000</v>
      </c>
      <c r="T16" s="16">
        <v>1</v>
      </c>
      <c r="U16" s="16">
        <v>700</v>
      </c>
      <c r="V16" s="16">
        <v>1</v>
      </c>
      <c r="W16" s="16">
        <v>25000</v>
      </c>
    </row>
    <row r="17" spans="1:31" x14ac:dyDescent="0.25">
      <c r="A17" s="23" t="s">
        <v>16</v>
      </c>
      <c r="B17" s="16">
        <v>1251</v>
      </c>
      <c r="C17" s="16">
        <v>760170</v>
      </c>
      <c r="D17" s="16">
        <v>697</v>
      </c>
      <c r="E17" s="16">
        <v>4446532</v>
      </c>
      <c r="F17" s="16">
        <v>751</v>
      </c>
      <c r="G17" s="16">
        <v>3198736</v>
      </c>
      <c r="H17" s="16">
        <v>0</v>
      </c>
      <c r="I17" s="16">
        <v>0</v>
      </c>
      <c r="J17" s="16">
        <v>1</v>
      </c>
      <c r="K17" s="16">
        <v>5000</v>
      </c>
      <c r="L17" s="51" t="s">
        <v>16</v>
      </c>
      <c r="M17" s="52"/>
      <c r="N17" s="16">
        <v>72</v>
      </c>
      <c r="O17" s="16">
        <v>588624</v>
      </c>
      <c r="P17" s="16">
        <v>68</v>
      </c>
      <c r="Q17" s="16">
        <v>366648</v>
      </c>
      <c r="R17" s="16">
        <v>3</v>
      </c>
      <c r="S17" s="16">
        <v>42000</v>
      </c>
      <c r="T17" s="16">
        <v>0</v>
      </c>
      <c r="U17" s="16">
        <v>0</v>
      </c>
      <c r="V17" s="16">
        <v>0</v>
      </c>
      <c r="W17" s="16">
        <v>0</v>
      </c>
    </row>
    <row r="18" spans="1:31" x14ac:dyDescent="0.25">
      <c r="A18" s="23" t="s">
        <v>17</v>
      </c>
      <c r="B18" s="16">
        <v>721</v>
      </c>
      <c r="C18" s="16">
        <v>446000</v>
      </c>
      <c r="D18" s="16">
        <v>413</v>
      </c>
      <c r="E18" s="16">
        <v>2696707</v>
      </c>
      <c r="F18" s="16">
        <v>233</v>
      </c>
      <c r="G18" s="16">
        <v>740537</v>
      </c>
      <c r="H18" s="16">
        <v>3</v>
      </c>
      <c r="I18" s="16">
        <v>33000</v>
      </c>
      <c r="J18" s="16">
        <v>0</v>
      </c>
      <c r="K18" s="16">
        <v>0</v>
      </c>
      <c r="L18" s="51" t="s">
        <v>17</v>
      </c>
      <c r="M18" s="52"/>
      <c r="N18" s="16">
        <v>30</v>
      </c>
      <c r="O18" s="16">
        <v>297756</v>
      </c>
      <c r="P18" s="16">
        <v>39</v>
      </c>
      <c r="Q18" s="16">
        <v>194996</v>
      </c>
      <c r="R18" s="16">
        <v>0</v>
      </c>
      <c r="S18" s="16">
        <v>0</v>
      </c>
      <c r="T18" s="16">
        <v>0</v>
      </c>
      <c r="U18" s="16">
        <v>0</v>
      </c>
      <c r="V18" s="16">
        <v>1</v>
      </c>
      <c r="W18" s="16">
        <v>25000</v>
      </c>
    </row>
    <row r="19" spans="1:31" x14ac:dyDescent="0.25">
      <c r="A19" s="23" t="s">
        <v>44</v>
      </c>
      <c r="B19" s="16">
        <v>1439</v>
      </c>
      <c r="C19" s="16">
        <v>908690</v>
      </c>
      <c r="D19" s="16">
        <v>1107</v>
      </c>
      <c r="E19" s="16">
        <v>7695312</v>
      </c>
      <c r="F19" s="16">
        <v>772</v>
      </c>
      <c r="G19" s="16">
        <v>2844819</v>
      </c>
      <c r="H19" s="16">
        <v>9</v>
      </c>
      <c r="I19" s="16">
        <v>108000</v>
      </c>
      <c r="J19" s="16">
        <v>0</v>
      </c>
      <c r="K19" s="16">
        <v>0</v>
      </c>
      <c r="L19" s="51" t="s">
        <v>44</v>
      </c>
      <c r="M19" s="52"/>
      <c r="N19" s="16">
        <v>67</v>
      </c>
      <c r="O19" s="16">
        <v>758496</v>
      </c>
      <c r="P19" s="16">
        <v>91</v>
      </c>
      <c r="Q19" s="16">
        <v>478149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</row>
    <row r="20" spans="1:31" x14ac:dyDescent="0.25">
      <c r="A20" s="23" t="s">
        <v>18</v>
      </c>
      <c r="B20" s="16">
        <v>744</v>
      </c>
      <c r="C20" s="16">
        <v>461320</v>
      </c>
      <c r="D20" s="16">
        <v>529</v>
      </c>
      <c r="E20" s="16">
        <v>3526401</v>
      </c>
      <c r="F20" s="16">
        <v>378</v>
      </c>
      <c r="G20" s="16">
        <v>1346201</v>
      </c>
      <c r="H20" s="16">
        <v>2</v>
      </c>
      <c r="I20" s="16">
        <v>23000</v>
      </c>
      <c r="J20" s="16">
        <v>0</v>
      </c>
      <c r="K20" s="16">
        <v>0</v>
      </c>
      <c r="L20" s="51" t="s">
        <v>18</v>
      </c>
      <c r="M20" s="52"/>
      <c r="N20" s="15">
        <v>34</v>
      </c>
      <c r="O20" s="15">
        <v>305612</v>
      </c>
      <c r="P20" s="15">
        <v>36</v>
      </c>
      <c r="Q20" s="15">
        <v>190720</v>
      </c>
      <c r="R20" s="15">
        <v>1</v>
      </c>
      <c r="S20" s="15">
        <v>10000</v>
      </c>
      <c r="T20" s="16">
        <v>0</v>
      </c>
      <c r="U20" s="16">
        <v>0</v>
      </c>
      <c r="V20" s="16">
        <v>1</v>
      </c>
      <c r="W20" s="16">
        <v>25000</v>
      </c>
    </row>
    <row r="21" spans="1:31" x14ac:dyDescent="0.25">
      <c r="A21" s="23" t="s">
        <v>19</v>
      </c>
      <c r="B21" s="16">
        <v>492</v>
      </c>
      <c r="C21" s="16">
        <v>303780</v>
      </c>
      <c r="D21" s="16">
        <v>261</v>
      </c>
      <c r="E21" s="16">
        <v>1632506</v>
      </c>
      <c r="F21" s="16">
        <v>229</v>
      </c>
      <c r="G21" s="16">
        <v>774558</v>
      </c>
      <c r="H21" s="16">
        <v>0</v>
      </c>
      <c r="I21" s="16">
        <v>0</v>
      </c>
      <c r="J21" s="16">
        <v>0</v>
      </c>
      <c r="K21" s="16">
        <v>0</v>
      </c>
      <c r="L21" s="51" t="s">
        <v>19</v>
      </c>
      <c r="M21" s="52"/>
      <c r="N21" s="16">
        <v>19</v>
      </c>
      <c r="O21" s="16">
        <v>198373</v>
      </c>
      <c r="P21" s="16">
        <v>27</v>
      </c>
      <c r="Q21" s="16">
        <v>160000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</row>
    <row r="22" spans="1:31" x14ac:dyDescent="0.25">
      <c r="A22" s="23" t="s">
        <v>29</v>
      </c>
      <c r="B22" s="16">
        <v>921</v>
      </c>
      <c r="C22" s="16">
        <v>567540</v>
      </c>
      <c r="D22" s="16">
        <v>764</v>
      </c>
      <c r="E22" s="16">
        <v>5295491</v>
      </c>
      <c r="F22" s="16">
        <v>444</v>
      </c>
      <c r="G22" s="16">
        <v>1526396</v>
      </c>
      <c r="H22" s="16">
        <v>3</v>
      </c>
      <c r="I22" s="16">
        <v>36000</v>
      </c>
      <c r="J22" s="16">
        <v>0</v>
      </c>
      <c r="K22" s="16">
        <v>0</v>
      </c>
      <c r="L22" s="51" t="s">
        <v>29</v>
      </c>
      <c r="M22" s="52"/>
      <c r="N22" s="16">
        <v>43</v>
      </c>
      <c r="O22" s="16">
        <v>436098</v>
      </c>
      <c r="P22" s="16">
        <v>52</v>
      </c>
      <c r="Q22" s="16">
        <v>284474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</row>
    <row r="23" spans="1:31" x14ac:dyDescent="0.25">
      <c r="A23" s="23" t="s">
        <v>20</v>
      </c>
      <c r="B23" s="16">
        <v>831</v>
      </c>
      <c r="C23" s="16">
        <v>518060</v>
      </c>
      <c r="D23" s="16">
        <v>450</v>
      </c>
      <c r="E23" s="16">
        <v>2904057</v>
      </c>
      <c r="F23" s="16">
        <v>434</v>
      </c>
      <c r="G23" s="16">
        <v>1555922</v>
      </c>
      <c r="H23" s="16">
        <v>6</v>
      </c>
      <c r="I23" s="16">
        <v>72000</v>
      </c>
      <c r="J23" s="16">
        <v>0</v>
      </c>
      <c r="K23" s="16">
        <v>0</v>
      </c>
      <c r="L23" s="51" t="s">
        <v>20</v>
      </c>
      <c r="M23" s="52"/>
      <c r="N23" s="16">
        <v>39</v>
      </c>
      <c r="O23" s="16">
        <v>274090</v>
      </c>
      <c r="P23" s="16">
        <v>38</v>
      </c>
      <c r="Q23" s="16">
        <v>191393</v>
      </c>
      <c r="R23" s="16">
        <v>1</v>
      </c>
      <c r="S23" s="16">
        <v>8000</v>
      </c>
      <c r="T23" s="16">
        <v>0</v>
      </c>
      <c r="U23" s="16">
        <v>0</v>
      </c>
      <c r="V23" s="16">
        <v>0</v>
      </c>
      <c r="W23" s="16">
        <v>0</v>
      </c>
    </row>
    <row r="24" spans="1:31" x14ac:dyDescent="0.25">
      <c r="A24" s="23" t="s">
        <v>21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51" t="s">
        <v>21</v>
      </c>
      <c r="M24" s="52"/>
      <c r="N24" s="16"/>
      <c r="O24" s="16"/>
      <c r="P24" s="16"/>
      <c r="Q24" s="16"/>
      <c r="R24" s="16"/>
      <c r="S24" s="16"/>
      <c r="T24" s="16"/>
      <c r="U24" s="16"/>
      <c r="V24" s="16"/>
      <c r="W24" s="16"/>
    </row>
    <row r="25" spans="1:31" s="8" customFormat="1" x14ac:dyDescent="0.25">
      <c r="A25" s="17" t="s">
        <v>22</v>
      </c>
      <c r="B25" s="18">
        <f>SUM(B3:B24)</f>
        <v>42720</v>
      </c>
      <c r="C25" s="18">
        <f t="shared" ref="C25:K25" si="0">SUM(C3:C24)</f>
        <v>26416988.649999999</v>
      </c>
      <c r="D25" s="18">
        <f t="shared" si="0"/>
        <v>21306</v>
      </c>
      <c r="E25" s="18">
        <f t="shared" si="0"/>
        <v>137934055.00999999</v>
      </c>
      <c r="F25" s="18">
        <f t="shared" si="0"/>
        <v>29480</v>
      </c>
      <c r="G25" s="18">
        <f t="shared" si="0"/>
        <v>114045464.52</v>
      </c>
      <c r="H25" s="18">
        <f t="shared" si="0"/>
        <v>137</v>
      </c>
      <c r="I25" s="18">
        <f t="shared" si="0"/>
        <v>1562700</v>
      </c>
      <c r="J25" s="18">
        <f t="shared" si="0"/>
        <v>15</v>
      </c>
      <c r="K25" s="18">
        <f t="shared" si="0"/>
        <v>75000</v>
      </c>
      <c r="L25" s="40" t="s">
        <v>22</v>
      </c>
      <c r="M25" s="41"/>
      <c r="N25" s="18">
        <f>SUM(N3:N24)</f>
        <v>1704</v>
      </c>
      <c r="O25" s="18">
        <f t="shared" ref="O25:W25" si="1">SUM(O3:O24)</f>
        <v>14800099</v>
      </c>
      <c r="P25" s="18">
        <f t="shared" si="1"/>
        <v>1716</v>
      </c>
      <c r="Q25" s="18">
        <f t="shared" si="1"/>
        <v>9245966.2199999988</v>
      </c>
      <c r="R25" s="18">
        <f t="shared" si="1"/>
        <v>15</v>
      </c>
      <c r="S25" s="18">
        <f t="shared" si="1"/>
        <v>166000</v>
      </c>
      <c r="T25" s="18">
        <f t="shared" si="1"/>
        <v>2</v>
      </c>
      <c r="U25" s="18">
        <f t="shared" si="1"/>
        <v>33124</v>
      </c>
      <c r="V25" s="18">
        <f t="shared" si="1"/>
        <v>7</v>
      </c>
      <c r="W25" s="18">
        <f t="shared" si="1"/>
        <v>175000</v>
      </c>
      <c r="X25" s="19"/>
      <c r="Y25" s="19"/>
      <c r="Z25" s="19"/>
      <c r="AA25" s="19"/>
      <c r="AB25" s="19"/>
      <c r="AC25" s="19"/>
      <c r="AD25" s="19"/>
      <c r="AE25" s="19"/>
    </row>
    <row r="27" spans="1:31" x14ac:dyDescent="0.25">
      <c r="A27" s="24">
        <f>B25+D25+F25+H25+J25+N25+P25+R25+T25+V25+B59+D59+F59+H59+J59+L59+N59+P59+T59+V59+X59+Z59+AB59+AD59</f>
        <v>174973</v>
      </c>
    </row>
    <row r="28" spans="1:31" x14ac:dyDescent="0.25">
      <c r="A28" s="24">
        <f>C25+E25+G25+I25+K25+O25+Q25+S25+U25+W25+C59+E59+G59+I59+K59+M59+O59+Q59+U59+W59+Y59+AA59+AC59+AE59</f>
        <v>604317952.92999995</v>
      </c>
    </row>
    <row r="33" spans="1:31" ht="30" customHeight="1" x14ac:dyDescent="0.25">
      <c r="A33" s="20" t="s">
        <v>61</v>
      </c>
      <c r="B33" s="44" t="s">
        <v>46</v>
      </c>
      <c r="C33" s="44"/>
      <c r="D33" s="44" t="s">
        <v>47</v>
      </c>
      <c r="E33" s="44"/>
      <c r="F33" s="42" t="s">
        <v>48</v>
      </c>
      <c r="G33" s="42"/>
      <c r="H33" s="47" t="s">
        <v>49</v>
      </c>
      <c r="I33" s="48"/>
      <c r="J33" s="42" t="s">
        <v>50</v>
      </c>
      <c r="K33" s="42"/>
      <c r="L33" s="42" t="s">
        <v>51</v>
      </c>
      <c r="M33" s="42"/>
      <c r="N33" s="42" t="s">
        <v>52</v>
      </c>
      <c r="O33" s="42"/>
      <c r="P33" s="42" t="s">
        <v>53</v>
      </c>
      <c r="Q33" s="42"/>
      <c r="R33" s="45" t="s">
        <v>61</v>
      </c>
      <c r="S33" s="46"/>
      <c r="T33" s="44" t="s">
        <v>54</v>
      </c>
      <c r="U33" s="44"/>
      <c r="V33" s="42" t="s">
        <v>35</v>
      </c>
      <c r="W33" s="42"/>
      <c r="X33" s="42" t="s">
        <v>36</v>
      </c>
      <c r="Y33" s="43"/>
      <c r="Z33" s="42" t="s">
        <v>56</v>
      </c>
      <c r="AA33" s="42"/>
      <c r="AB33" s="42" t="s">
        <v>55</v>
      </c>
      <c r="AC33" s="42"/>
      <c r="AD33" s="42" t="s">
        <v>57</v>
      </c>
      <c r="AE33" s="43"/>
    </row>
    <row r="34" spans="1:31" x14ac:dyDescent="0.25">
      <c r="A34" s="22" t="s">
        <v>1</v>
      </c>
      <c r="B34" s="22" t="s">
        <v>37</v>
      </c>
      <c r="C34" s="22" t="s">
        <v>2</v>
      </c>
      <c r="D34" s="22" t="s">
        <v>37</v>
      </c>
      <c r="E34" s="22" t="s">
        <v>2</v>
      </c>
      <c r="F34" s="22" t="s">
        <v>37</v>
      </c>
      <c r="G34" s="22" t="s">
        <v>2</v>
      </c>
      <c r="H34" s="22" t="s">
        <v>37</v>
      </c>
      <c r="I34" s="22" t="s">
        <v>2</v>
      </c>
      <c r="J34" s="22" t="s">
        <v>37</v>
      </c>
      <c r="K34" s="22" t="s">
        <v>2</v>
      </c>
      <c r="L34" s="22" t="s">
        <v>37</v>
      </c>
      <c r="M34" s="22" t="s">
        <v>2</v>
      </c>
      <c r="N34" s="22" t="s">
        <v>37</v>
      </c>
      <c r="O34" s="22" t="s">
        <v>2</v>
      </c>
      <c r="P34" s="22" t="s">
        <v>37</v>
      </c>
      <c r="Q34" s="22" t="s">
        <v>2</v>
      </c>
      <c r="R34" s="49" t="s">
        <v>1</v>
      </c>
      <c r="S34" s="50"/>
      <c r="T34" s="22" t="s">
        <v>37</v>
      </c>
      <c r="U34" s="22" t="s">
        <v>2</v>
      </c>
      <c r="V34" s="22" t="s">
        <v>37</v>
      </c>
      <c r="W34" s="22" t="s">
        <v>2</v>
      </c>
      <c r="X34" s="22" t="s">
        <v>37</v>
      </c>
      <c r="Y34" s="22" t="s">
        <v>2</v>
      </c>
      <c r="Z34" s="22" t="s">
        <v>37</v>
      </c>
      <c r="AA34" s="22" t="s">
        <v>2</v>
      </c>
      <c r="AB34" s="22" t="s">
        <v>37</v>
      </c>
      <c r="AC34" s="22" t="s">
        <v>2</v>
      </c>
      <c r="AD34" s="22" t="s">
        <v>37</v>
      </c>
      <c r="AE34" s="22" t="s">
        <v>2</v>
      </c>
    </row>
    <row r="35" spans="1:31" x14ac:dyDescent="0.25">
      <c r="A35" s="23" t="s">
        <v>38</v>
      </c>
      <c r="B35" s="15">
        <v>3173</v>
      </c>
      <c r="C35" s="15">
        <v>13875424.68</v>
      </c>
      <c r="D35" s="15">
        <v>1572</v>
      </c>
      <c r="E35" s="15">
        <v>6231225.9800000004</v>
      </c>
      <c r="F35" s="15">
        <v>11</v>
      </c>
      <c r="G35" s="15">
        <v>27046</v>
      </c>
      <c r="H35" s="15">
        <v>14</v>
      </c>
      <c r="I35" s="15">
        <v>21231</v>
      </c>
      <c r="J35" s="15">
        <v>10</v>
      </c>
      <c r="K35" s="15">
        <v>9000</v>
      </c>
      <c r="L35" s="15">
        <v>0</v>
      </c>
      <c r="M35" s="15">
        <v>0</v>
      </c>
      <c r="N35" s="15">
        <v>2</v>
      </c>
      <c r="O35" s="15">
        <v>2603</v>
      </c>
      <c r="P35" s="15">
        <v>0</v>
      </c>
      <c r="Q35" s="15">
        <v>0</v>
      </c>
      <c r="R35" s="51" t="s">
        <v>38</v>
      </c>
      <c r="S35" s="52"/>
      <c r="T35" s="15">
        <v>2922</v>
      </c>
      <c r="U35" s="15">
        <v>16940860</v>
      </c>
      <c r="V35" s="15">
        <v>1991</v>
      </c>
      <c r="W35" s="15">
        <v>901600</v>
      </c>
      <c r="X35" s="15">
        <v>7</v>
      </c>
      <c r="Y35" s="15">
        <v>1249500.8700000001</v>
      </c>
      <c r="Z35" s="15"/>
      <c r="AA35" s="15"/>
      <c r="AB35" s="15"/>
      <c r="AC35" s="15"/>
      <c r="AD35" s="15"/>
      <c r="AE35" s="15"/>
    </row>
    <row r="36" spans="1:31" x14ac:dyDescent="0.25">
      <c r="A36" s="23" t="s">
        <v>39</v>
      </c>
      <c r="B36" s="15">
        <v>1916</v>
      </c>
      <c r="C36" s="15">
        <v>7484098</v>
      </c>
      <c r="D36" s="15">
        <v>695</v>
      </c>
      <c r="E36" s="15">
        <v>1693247</v>
      </c>
      <c r="F36" s="15">
        <v>6</v>
      </c>
      <c r="G36" s="15">
        <v>29000</v>
      </c>
      <c r="H36" s="15">
        <v>4</v>
      </c>
      <c r="I36" s="15">
        <v>9060</v>
      </c>
      <c r="J36" s="15">
        <v>2</v>
      </c>
      <c r="K36" s="15">
        <v>1500</v>
      </c>
      <c r="L36" s="15">
        <v>1</v>
      </c>
      <c r="M36" s="15">
        <v>500</v>
      </c>
      <c r="N36" s="15">
        <v>13</v>
      </c>
      <c r="O36" s="15">
        <v>14630</v>
      </c>
      <c r="P36" s="15">
        <v>0</v>
      </c>
      <c r="Q36" s="15">
        <v>0</v>
      </c>
      <c r="R36" s="51" t="s">
        <v>39</v>
      </c>
      <c r="S36" s="52"/>
      <c r="T36" s="15">
        <v>3599</v>
      </c>
      <c r="U36" s="15">
        <v>23232400</v>
      </c>
      <c r="V36" s="15">
        <v>2939</v>
      </c>
      <c r="W36" s="15">
        <v>1268400</v>
      </c>
      <c r="X36" s="15">
        <v>9</v>
      </c>
      <c r="Y36" s="15">
        <v>1851935</v>
      </c>
      <c r="Z36" s="15"/>
      <c r="AA36" s="15"/>
      <c r="AB36" s="15"/>
      <c r="AC36" s="15"/>
      <c r="AD36" s="15"/>
      <c r="AE36" s="15"/>
    </row>
    <row r="37" spans="1:31" x14ac:dyDescent="0.25">
      <c r="A37" s="23" t="s">
        <v>40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51" t="s">
        <v>40</v>
      </c>
      <c r="S37" s="52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x14ac:dyDescent="0.25">
      <c r="A38" s="23" t="s">
        <v>5</v>
      </c>
      <c r="B38" s="15">
        <v>901</v>
      </c>
      <c r="C38" s="15">
        <v>3765918</v>
      </c>
      <c r="D38" s="15">
        <v>377</v>
      </c>
      <c r="E38" s="15">
        <v>1102031</v>
      </c>
      <c r="F38" s="15">
        <v>2</v>
      </c>
      <c r="G38" s="15">
        <v>3800</v>
      </c>
      <c r="H38" s="15">
        <v>7</v>
      </c>
      <c r="I38" s="15">
        <v>13336</v>
      </c>
      <c r="J38" s="15">
        <v>2</v>
      </c>
      <c r="K38" s="15">
        <v>2000</v>
      </c>
      <c r="L38" s="15">
        <v>0</v>
      </c>
      <c r="M38" s="15">
        <v>0</v>
      </c>
      <c r="N38" s="15">
        <v>1</v>
      </c>
      <c r="O38" s="15">
        <v>2500</v>
      </c>
      <c r="P38" s="15">
        <v>0</v>
      </c>
      <c r="Q38" s="15">
        <v>0</v>
      </c>
      <c r="R38" s="51" t="s">
        <v>5</v>
      </c>
      <c r="S38" s="52"/>
      <c r="T38" s="15">
        <v>1811</v>
      </c>
      <c r="U38" s="15">
        <v>11682040</v>
      </c>
      <c r="V38" s="15">
        <v>1085</v>
      </c>
      <c r="W38" s="15">
        <v>458000</v>
      </c>
      <c r="X38" s="15">
        <v>1</v>
      </c>
      <c r="Y38" s="15">
        <v>124000</v>
      </c>
      <c r="Z38" s="15"/>
      <c r="AA38" s="15"/>
      <c r="AB38" s="15"/>
      <c r="AC38" s="15"/>
      <c r="AD38" s="15"/>
      <c r="AE38" s="15"/>
    </row>
    <row r="39" spans="1:31" x14ac:dyDescent="0.25">
      <c r="A39" s="23" t="s">
        <v>6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51" t="s">
        <v>6</v>
      </c>
      <c r="S39" s="52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x14ac:dyDescent="0.25">
      <c r="A40" s="23" t="s">
        <v>7</v>
      </c>
      <c r="B40" s="15">
        <v>506</v>
      </c>
      <c r="C40" s="15">
        <v>2140132</v>
      </c>
      <c r="D40" s="15">
        <v>243</v>
      </c>
      <c r="E40" s="15">
        <v>778100</v>
      </c>
      <c r="F40" s="15">
        <v>4</v>
      </c>
      <c r="G40" s="15">
        <v>6965</v>
      </c>
      <c r="H40" s="15">
        <v>14</v>
      </c>
      <c r="I40" s="15">
        <v>27728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51" t="s">
        <v>7</v>
      </c>
      <c r="S40" s="52"/>
      <c r="T40" s="15">
        <v>591</v>
      </c>
      <c r="U40" s="15">
        <v>3345420</v>
      </c>
      <c r="V40" s="15">
        <v>391</v>
      </c>
      <c r="W40" s="15">
        <v>162400</v>
      </c>
      <c r="X40" s="15">
        <v>0</v>
      </c>
      <c r="Y40" s="15">
        <v>0</v>
      </c>
      <c r="Z40" s="15"/>
      <c r="AA40" s="15"/>
      <c r="AB40" s="15"/>
      <c r="AC40" s="15"/>
      <c r="AD40" s="15"/>
      <c r="AE40" s="15"/>
    </row>
    <row r="41" spans="1:31" x14ac:dyDescent="0.25">
      <c r="A41" s="23" t="s">
        <v>8</v>
      </c>
      <c r="B41" s="15">
        <v>2879</v>
      </c>
      <c r="C41" s="15">
        <v>11109836</v>
      </c>
      <c r="D41" s="15">
        <v>1032</v>
      </c>
      <c r="E41" s="15">
        <v>2565177</v>
      </c>
      <c r="F41" s="15">
        <v>0</v>
      </c>
      <c r="G41" s="15">
        <v>0</v>
      </c>
      <c r="H41" s="15">
        <v>18</v>
      </c>
      <c r="I41" s="15">
        <v>27702</v>
      </c>
      <c r="J41" s="15">
        <v>12</v>
      </c>
      <c r="K41" s="15">
        <v>6000</v>
      </c>
      <c r="L41" s="15">
        <v>4</v>
      </c>
      <c r="M41" s="15">
        <v>4280</v>
      </c>
      <c r="N41" s="15">
        <v>1</v>
      </c>
      <c r="O41" s="15">
        <v>1000</v>
      </c>
      <c r="P41" s="15">
        <v>0</v>
      </c>
      <c r="Q41" s="15">
        <v>0</v>
      </c>
      <c r="R41" s="51" t="s">
        <v>8</v>
      </c>
      <c r="S41" s="52"/>
      <c r="T41" s="15">
        <v>4397</v>
      </c>
      <c r="U41" s="15">
        <v>24499760</v>
      </c>
      <c r="V41" s="15">
        <v>3681</v>
      </c>
      <c r="W41" s="15">
        <v>1588000</v>
      </c>
      <c r="X41" s="15">
        <v>6</v>
      </c>
      <c r="Y41" s="15">
        <v>614537</v>
      </c>
      <c r="Z41" s="15"/>
      <c r="AA41" s="15"/>
      <c r="AB41" s="15"/>
      <c r="AC41" s="15"/>
      <c r="AD41" s="15"/>
      <c r="AE41" s="15"/>
    </row>
    <row r="42" spans="1:31" x14ac:dyDescent="0.25">
      <c r="A42" s="23" t="s">
        <v>41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51" t="s">
        <v>41</v>
      </c>
      <c r="S42" s="52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1:31" x14ac:dyDescent="0.25">
      <c r="A43" s="23" t="s">
        <v>42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51" t="s">
        <v>42</v>
      </c>
      <c r="S43" s="52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1:31" x14ac:dyDescent="0.25">
      <c r="A44" s="23" t="s">
        <v>9</v>
      </c>
      <c r="B44" s="15">
        <v>3082</v>
      </c>
      <c r="C44" s="15">
        <v>12474230</v>
      </c>
      <c r="D44" s="15">
        <v>1578</v>
      </c>
      <c r="E44" s="15">
        <v>4361004</v>
      </c>
      <c r="F44" s="15">
        <v>7</v>
      </c>
      <c r="G44" s="15">
        <v>10500</v>
      </c>
      <c r="H44" s="15">
        <v>22</v>
      </c>
      <c r="I44" s="15">
        <v>41020</v>
      </c>
      <c r="J44" s="15">
        <v>5</v>
      </c>
      <c r="K44" s="15">
        <v>4500</v>
      </c>
      <c r="L44" s="15">
        <v>2</v>
      </c>
      <c r="M44" s="15">
        <v>2200</v>
      </c>
      <c r="N44" s="15">
        <v>0</v>
      </c>
      <c r="O44" s="15">
        <v>0</v>
      </c>
      <c r="P44" s="15">
        <v>0</v>
      </c>
      <c r="Q44" s="15">
        <v>0</v>
      </c>
      <c r="R44" s="51" t="s">
        <v>9</v>
      </c>
      <c r="S44" s="52"/>
      <c r="T44" s="15">
        <v>2452</v>
      </c>
      <c r="U44" s="15">
        <v>14066760</v>
      </c>
      <c r="V44" s="15">
        <v>1389</v>
      </c>
      <c r="W44" s="15">
        <v>598000</v>
      </c>
      <c r="X44" s="15">
        <v>2</v>
      </c>
      <c r="Y44" s="15">
        <v>390000</v>
      </c>
      <c r="Z44" s="15"/>
      <c r="AA44" s="15"/>
      <c r="AB44" s="15"/>
      <c r="AC44" s="15"/>
      <c r="AD44" s="15"/>
      <c r="AE44" s="15"/>
    </row>
    <row r="45" spans="1:31" x14ac:dyDescent="0.25">
      <c r="A45" s="23" t="s">
        <v>10</v>
      </c>
      <c r="B45" s="15">
        <v>1418</v>
      </c>
      <c r="C45" s="15">
        <v>5618190</v>
      </c>
      <c r="D45" s="15">
        <v>867</v>
      </c>
      <c r="E45" s="15">
        <v>2070856</v>
      </c>
      <c r="F45" s="15">
        <v>3</v>
      </c>
      <c r="G45" s="15">
        <v>6299</v>
      </c>
      <c r="H45" s="15">
        <v>3</v>
      </c>
      <c r="I45" s="15">
        <v>1700</v>
      </c>
      <c r="J45" s="15">
        <v>4</v>
      </c>
      <c r="K45" s="15">
        <v>2000</v>
      </c>
      <c r="L45" s="15">
        <v>0</v>
      </c>
      <c r="M45" s="15">
        <v>0</v>
      </c>
      <c r="N45" s="15">
        <v>7</v>
      </c>
      <c r="O45" s="15">
        <v>9886</v>
      </c>
      <c r="P45" s="15">
        <v>0</v>
      </c>
      <c r="Q45" s="15">
        <v>0</v>
      </c>
      <c r="R45" s="51" t="s">
        <v>10</v>
      </c>
      <c r="S45" s="52"/>
      <c r="T45" s="15">
        <v>1352</v>
      </c>
      <c r="U45" s="15">
        <v>8237480</v>
      </c>
      <c r="V45" s="15">
        <v>620</v>
      </c>
      <c r="W45" s="15">
        <v>268000</v>
      </c>
      <c r="X45" s="15">
        <v>3</v>
      </c>
      <c r="Y45" s="15">
        <v>427990</v>
      </c>
      <c r="Z45" s="15"/>
      <c r="AA45" s="15"/>
      <c r="AB45" s="15"/>
      <c r="AC45" s="15"/>
      <c r="AD45" s="15"/>
      <c r="AE45" s="15"/>
    </row>
    <row r="46" spans="1:31" x14ac:dyDescent="0.25">
      <c r="A46" s="23" t="s">
        <v>11</v>
      </c>
      <c r="B46" s="15">
        <v>1576</v>
      </c>
      <c r="C46" s="15">
        <v>6724813</v>
      </c>
      <c r="D46" s="15">
        <v>838</v>
      </c>
      <c r="E46" s="15">
        <v>2758548</v>
      </c>
      <c r="F46" s="15">
        <v>4</v>
      </c>
      <c r="G46" s="15">
        <v>14000</v>
      </c>
      <c r="H46" s="15">
        <v>3</v>
      </c>
      <c r="I46" s="15">
        <v>3720</v>
      </c>
      <c r="J46" s="15">
        <v>7</v>
      </c>
      <c r="K46" s="15">
        <v>3200</v>
      </c>
      <c r="L46" s="15">
        <v>0</v>
      </c>
      <c r="M46" s="15">
        <v>0</v>
      </c>
      <c r="N46" s="15">
        <v>2</v>
      </c>
      <c r="O46" s="15">
        <v>2400</v>
      </c>
      <c r="P46" s="15">
        <v>0</v>
      </c>
      <c r="Q46" s="15">
        <v>0</v>
      </c>
      <c r="R46" s="51" t="s">
        <v>11</v>
      </c>
      <c r="S46" s="52"/>
      <c r="T46" s="15">
        <v>2438</v>
      </c>
      <c r="U46" s="15">
        <v>14837160</v>
      </c>
      <c r="V46" s="15">
        <v>1593</v>
      </c>
      <c r="W46" s="15">
        <v>690800</v>
      </c>
      <c r="X46" s="15">
        <v>5</v>
      </c>
      <c r="Y46" s="15">
        <v>491952</v>
      </c>
      <c r="Z46" s="15"/>
      <c r="AA46" s="15"/>
      <c r="AB46" s="15"/>
      <c r="AC46" s="15"/>
      <c r="AD46" s="15"/>
      <c r="AE46" s="15"/>
    </row>
    <row r="47" spans="1:31" x14ac:dyDescent="0.25">
      <c r="A47" s="23" t="s">
        <v>12</v>
      </c>
      <c r="B47" s="15">
        <v>565</v>
      </c>
      <c r="C47" s="15">
        <v>2006832</v>
      </c>
      <c r="D47" s="15">
        <v>203</v>
      </c>
      <c r="E47" s="15">
        <v>439819</v>
      </c>
      <c r="F47" s="15">
        <v>0</v>
      </c>
      <c r="G47" s="15">
        <v>0</v>
      </c>
      <c r="H47" s="15">
        <v>11</v>
      </c>
      <c r="I47" s="15">
        <v>12580</v>
      </c>
      <c r="J47" s="15">
        <v>0</v>
      </c>
      <c r="K47" s="15">
        <v>0</v>
      </c>
      <c r="L47" s="15">
        <v>0</v>
      </c>
      <c r="M47" s="15">
        <v>0</v>
      </c>
      <c r="N47" s="15">
        <v>5</v>
      </c>
      <c r="O47" s="15">
        <v>12570</v>
      </c>
      <c r="P47" s="15">
        <v>0</v>
      </c>
      <c r="Q47" s="15">
        <v>0</v>
      </c>
      <c r="R47" s="51" t="s">
        <v>12</v>
      </c>
      <c r="S47" s="52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x14ac:dyDescent="0.25">
      <c r="A48" s="23" t="s">
        <v>13</v>
      </c>
      <c r="B48" s="15">
        <v>687</v>
      </c>
      <c r="C48" s="15">
        <v>2886543</v>
      </c>
      <c r="D48" s="15">
        <v>303</v>
      </c>
      <c r="E48" s="15">
        <v>866374</v>
      </c>
      <c r="F48" s="15">
        <v>0</v>
      </c>
      <c r="G48" s="15">
        <v>0</v>
      </c>
      <c r="H48" s="15">
        <v>1</v>
      </c>
      <c r="I48" s="15">
        <v>318</v>
      </c>
      <c r="J48" s="15">
        <v>2</v>
      </c>
      <c r="K48" s="15">
        <v>2000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51" t="s">
        <v>13</v>
      </c>
      <c r="S48" s="52"/>
      <c r="T48" s="15">
        <v>1458</v>
      </c>
      <c r="U48" s="15">
        <v>9040980</v>
      </c>
      <c r="V48" s="15">
        <v>704</v>
      </c>
      <c r="W48" s="15">
        <v>303200</v>
      </c>
      <c r="X48" s="15">
        <v>3</v>
      </c>
      <c r="Y48" s="15">
        <v>209819</v>
      </c>
      <c r="Z48" s="15"/>
      <c r="AA48" s="15"/>
      <c r="AB48" s="15"/>
      <c r="AC48" s="15"/>
      <c r="AD48" s="15"/>
      <c r="AE48" s="15"/>
    </row>
    <row r="49" spans="1:31" x14ac:dyDescent="0.25">
      <c r="A49" s="23" t="s">
        <v>28</v>
      </c>
      <c r="B49" s="15">
        <v>333</v>
      </c>
      <c r="C49" s="15">
        <v>1262962</v>
      </c>
      <c r="D49" s="15">
        <v>166</v>
      </c>
      <c r="E49" s="15">
        <v>519512</v>
      </c>
      <c r="F49" s="15">
        <v>1</v>
      </c>
      <c r="G49" s="15">
        <v>3600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3</v>
      </c>
      <c r="O49" s="15">
        <v>6800</v>
      </c>
      <c r="P49" s="15">
        <v>0</v>
      </c>
      <c r="Q49" s="15">
        <v>0</v>
      </c>
      <c r="R49" s="51" t="s">
        <v>28</v>
      </c>
      <c r="S49" s="52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31" x14ac:dyDescent="0.25">
      <c r="A50" s="23" t="s">
        <v>15</v>
      </c>
      <c r="B50" s="15">
        <v>764</v>
      </c>
      <c r="C50" s="15">
        <v>3058913</v>
      </c>
      <c r="D50" s="15">
        <v>378</v>
      </c>
      <c r="E50" s="15">
        <v>1301566</v>
      </c>
      <c r="F50" s="15">
        <v>0</v>
      </c>
      <c r="G50" s="15">
        <v>0</v>
      </c>
      <c r="H50" s="15">
        <v>15</v>
      </c>
      <c r="I50" s="15">
        <v>47810</v>
      </c>
      <c r="J50" s="15">
        <v>2</v>
      </c>
      <c r="K50" s="15">
        <v>2000</v>
      </c>
      <c r="L50" s="15">
        <v>3</v>
      </c>
      <c r="M50" s="15">
        <v>4340</v>
      </c>
      <c r="N50" s="15">
        <v>3</v>
      </c>
      <c r="O50" s="15">
        <v>3750</v>
      </c>
      <c r="P50" s="15">
        <v>0</v>
      </c>
      <c r="Q50" s="15">
        <v>0</v>
      </c>
      <c r="R50" s="51" t="s">
        <v>15</v>
      </c>
      <c r="S50" s="52"/>
      <c r="T50" s="15">
        <v>1631</v>
      </c>
      <c r="U50" s="15">
        <v>9671940</v>
      </c>
      <c r="V50" s="15">
        <v>692</v>
      </c>
      <c r="W50" s="15">
        <v>290800</v>
      </c>
      <c r="X50" s="15">
        <v>6</v>
      </c>
      <c r="Y50" s="15">
        <v>695934</v>
      </c>
      <c r="Z50" s="15"/>
      <c r="AA50" s="15"/>
      <c r="AB50" s="15"/>
      <c r="AC50" s="15"/>
      <c r="AD50" s="15"/>
      <c r="AE50" s="15"/>
    </row>
    <row r="51" spans="1:31" x14ac:dyDescent="0.25">
      <c r="A51" s="23" t="s">
        <v>43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51" t="s">
        <v>43</v>
      </c>
      <c r="S51" s="52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31" x14ac:dyDescent="0.25">
      <c r="A52" s="23" t="s">
        <v>16</v>
      </c>
      <c r="B52" s="15">
        <v>651</v>
      </c>
      <c r="C52" s="15">
        <v>3018948</v>
      </c>
      <c r="D52" s="15">
        <v>336</v>
      </c>
      <c r="E52" s="15">
        <v>1253678</v>
      </c>
      <c r="F52" s="15">
        <v>5</v>
      </c>
      <c r="G52" s="15">
        <v>11000</v>
      </c>
      <c r="H52" s="15">
        <v>9</v>
      </c>
      <c r="I52" s="15">
        <v>16260</v>
      </c>
      <c r="J52" s="15">
        <v>2</v>
      </c>
      <c r="K52" s="15">
        <v>1000</v>
      </c>
      <c r="L52" s="15">
        <v>0</v>
      </c>
      <c r="M52" s="15">
        <v>0</v>
      </c>
      <c r="N52" s="15">
        <v>1</v>
      </c>
      <c r="O52" s="15">
        <v>750</v>
      </c>
      <c r="P52" s="15">
        <v>0</v>
      </c>
      <c r="Q52" s="15">
        <v>0</v>
      </c>
      <c r="R52" s="51" t="s">
        <v>16</v>
      </c>
      <c r="S52" s="52"/>
      <c r="T52" s="15">
        <v>1185</v>
      </c>
      <c r="U52" s="15">
        <v>7511500</v>
      </c>
      <c r="V52" s="15">
        <v>472</v>
      </c>
      <c r="W52" s="15">
        <v>202800</v>
      </c>
      <c r="X52" s="15">
        <v>2</v>
      </c>
      <c r="Y52" s="15">
        <v>418420</v>
      </c>
      <c r="Z52" s="15"/>
      <c r="AA52" s="15"/>
      <c r="AB52" s="15"/>
      <c r="AC52" s="15"/>
      <c r="AD52" s="15"/>
      <c r="AE52" s="15"/>
    </row>
    <row r="53" spans="1:31" x14ac:dyDescent="0.25">
      <c r="A53" s="23" t="s">
        <v>17</v>
      </c>
      <c r="B53" s="15">
        <v>310</v>
      </c>
      <c r="C53" s="15">
        <v>1342684</v>
      </c>
      <c r="D53" s="15">
        <v>107</v>
      </c>
      <c r="E53" s="15">
        <v>347121</v>
      </c>
      <c r="F53" s="15">
        <v>1</v>
      </c>
      <c r="G53" s="15">
        <v>3759</v>
      </c>
      <c r="H53" s="15">
        <v>1</v>
      </c>
      <c r="I53" s="15">
        <v>130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51" t="s">
        <v>17</v>
      </c>
      <c r="S53" s="52"/>
      <c r="T53" s="15">
        <v>664</v>
      </c>
      <c r="U53" s="15">
        <v>3718400</v>
      </c>
      <c r="V53" s="15">
        <v>287</v>
      </c>
      <c r="W53" s="15">
        <v>117600</v>
      </c>
      <c r="X53" s="15">
        <v>0</v>
      </c>
      <c r="Y53" s="15">
        <v>0</v>
      </c>
      <c r="Z53" s="15"/>
      <c r="AA53" s="15"/>
      <c r="AB53" s="15"/>
      <c r="AC53" s="15"/>
      <c r="AD53" s="15"/>
      <c r="AE53" s="15"/>
    </row>
    <row r="54" spans="1:31" x14ac:dyDescent="0.25">
      <c r="A54" s="23" t="s">
        <v>44</v>
      </c>
      <c r="B54" s="15">
        <v>365</v>
      </c>
      <c r="C54" s="15">
        <v>1308501</v>
      </c>
      <c r="D54" s="15">
        <v>201</v>
      </c>
      <c r="E54" s="15">
        <v>750813</v>
      </c>
      <c r="F54" s="15">
        <v>0</v>
      </c>
      <c r="G54" s="15">
        <v>0</v>
      </c>
      <c r="H54" s="15">
        <v>1</v>
      </c>
      <c r="I54" s="15">
        <v>1040</v>
      </c>
      <c r="J54" s="15">
        <v>2</v>
      </c>
      <c r="K54" s="15">
        <v>2000</v>
      </c>
      <c r="L54" s="15">
        <v>2</v>
      </c>
      <c r="M54" s="15">
        <v>3000</v>
      </c>
      <c r="N54" s="15">
        <v>1</v>
      </c>
      <c r="O54" s="15">
        <v>1100</v>
      </c>
      <c r="P54" s="15">
        <v>0</v>
      </c>
      <c r="Q54" s="15">
        <v>0</v>
      </c>
      <c r="R54" s="51" t="s">
        <v>44</v>
      </c>
      <c r="S54" s="52"/>
      <c r="T54" s="15">
        <v>2238</v>
      </c>
      <c r="U54" s="15">
        <v>13867760</v>
      </c>
      <c r="V54" s="15">
        <v>1738</v>
      </c>
      <c r="W54" s="15">
        <v>752400</v>
      </c>
      <c r="X54" s="15">
        <v>4</v>
      </c>
      <c r="Y54" s="15">
        <v>277472</v>
      </c>
      <c r="Z54" s="15"/>
      <c r="AA54" s="15"/>
      <c r="AB54" s="15"/>
      <c r="AC54" s="15"/>
      <c r="AD54" s="15"/>
      <c r="AE54" s="15"/>
    </row>
    <row r="55" spans="1:31" x14ac:dyDescent="0.25">
      <c r="A55" s="23" t="s">
        <v>18</v>
      </c>
      <c r="B55" s="15">
        <v>303</v>
      </c>
      <c r="C55" s="15">
        <v>1149131</v>
      </c>
      <c r="D55" s="15">
        <v>154</v>
      </c>
      <c r="E55" s="15">
        <v>515440</v>
      </c>
      <c r="F55" s="15">
        <v>1</v>
      </c>
      <c r="G55" s="15">
        <v>1700</v>
      </c>
      <c r="H55" s="15">
        <v>15</v>
      </c>
      <c r="I55" s="15">
        <v>9865</v>
      </c>
      <c r="J55" s="15">
        <v>1</v>
      </c>
      <c r="K55" s="15">
        <v>500</v>
      </c>
      <c r="L55" s="15">
        <v>1</v>
      </c>
      <c r="M55" s="15">
        <v>239</v>
      </c>
      <c r="N55" s="15">
        <v>4</v>
      </c>
      <c r="O55" s="15">
        <v>5350</v>
      </c>
      <c r="P55" s="15">
        <v>0</v>
      </c>
      <c r="Q55" s="15">
        <v>0</v>
      </c>
      <c r="R55" s="51" t="s">
        <v>18</v>
      </c>
      <c r="S55" s="52"/>
      <c r="T55" s="15">
        <v>1036</v>
      </c>
      <c r="U55" s="15">
        <v>5537460</v>
      </c>
      <c r="V55" s="15">
        <v>804</v>
      </c>
      <c r="W55" s="15">
        <v>326000</v>
      </c>
      <c r="X55" s="15">
        <v>0</v>
      </c>
      <c r="Y55" s="15">
        <v>0</v>
      </c>
      <c r="Z55" s="15"/>
      <c r="AA55" s="15"/>
      <c r="AB55" s="15"/>
      <c r="AC55" s="15"/>
      <c r="AD55" s="15"/>
      <c r="AE55" s="15"/>
    </row>
    <row r="56" spans="1:31" x14ac:dyDescent="0.25">
      <c r="A56" s="23" t="s">
        <v>19</v>
      </c>
      <c r="B56" s="15">
        <v>121</v>
      </c>
      <c r="C56" s="15">
        <v>549953</v>
      </c>
      <c r="D56" s="15">
        <v>30</v>
      </c>
      <c r="E56" s="15">
        <v>92205</v>
      </c>
      <c r="F56" s="15">
        <v>1</v>
      </c>
      <c r="G56" s="15">
        <v>1500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51" t="s">
        <v>19</v>
      </c>
      <c r="S56" s="52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31" x14ac:dyDescent="0.25">
      <c r="A57" s="23" t="s">
        <v>29</v>
      </c>
      <c r="B57" s="15">
        <v>346</v>
      </c>
      <c r="C57" s="15">
        <v>1284462</v>
      </c>
      <c r="D57" s="15">
        <v>196</v>
      </c>
      <c r="E57" s="15">
        <v>1042857</v>
      </c>
      <c r="F57" s="15">
        <v>0</v>
      </c>
      <c r="G57" s="15">
        <v>0</v>
      </c>
      <c r="H57" s="15">
        <v>2</v>
      </c>
      <c r="I57" s="15">
        <v>1090</v>
      </c>
      <c r="J57" s="15">
        <v>1</v>
      </c>
      <c r="K57" s="15">
        <v>474</v>
      </c>
      <c r="L57" s="15">
        <v>1</v>
      </c>
      <c r="M57" s="15">
        <v>2200</v>
      </c>
      <c r="N57" s="15">
        <v>1</v>
      </c>
      <c r="O57" s="15">
        <v>320</v>
      </c>
      <c r="P57" s="15">
        <v>0</v>
      </c>
      <c r="Q57" s="15">
        <v>0</v>
      </c>
      <c r="R57" s="51" t="s">
        <v>29</v>
      </c>
      <c r="S57" s="52"/>
      <c r="T57" s="15">
        <v>930</v>
      </c>
      <c r="U57" s="15">
        <v>5359760</v>
      </c>
      <c r="V57" s="15">
        <v>586</v>
      </c>
      <c r="W57" s="15">
        <v>269200</v>
      </c>
      <c r="X57" s="15">
        <v>6</v>
      </c>
      <c r="Y57" s="15">
        <v>697092</v>
      </c>
      <c r="Z57" s="15"/>
      <c r="AA57" s="15"/>
      <c r="AB57" s="15"/>
      <c r="AC57" s="15"/>
      <c r="AD57" s="15"/>
      <c r="AE57" s="15"/>
    </row>
    <row r="58" spans="1:31" x14ac:dyDescent="0.25">
      <c r="A58" s="23" t="s">
        <v>45</v>
      </c>
      <c r="B58" s="15">
        <v>437</v>
      </c>
      <c r="C58" s="15">
        <v>1710791</v>
      </c>
      <c r="D58" s="15">
        <v>226</v>
      </c>
      <c r="E58" s="15">
        <v>709212</v>
      </c>
      <c r="F58" s="15">
        <v>4</v>
      </c>
      <c r="G58" s="15">
        <v>22370</v>
      </c>
      <c r="H58" s="15">
        <v>2</v>
      </c>
      <c r="I58" s="15">
        <v>464</v>
      </c>
      <c r="J58" s="15">
        <v>2</v>
      </c>
      <c r="K58" s="15">
        <v>1691</v>
      </c>
      <c r="L58" s="15">
        <v>0</v>
      </c>
      <c r="M58" s="15">
        <v>0</v>
      </c>
      <c r="N58" s="15">
        <v>2</v>
      </c>
      <c r="O58" s="15">
        <v>2000</v>
      </c>
      <c r="P58" s="15">
        <v>0</v>
      </c>
      <c r="Q58" s="15">
        <v>0</v>
      </c>
      <c r="R58" s="51" t="s">
        <v>45</v>
      </c>
      <c r="S58" s="52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31" s="8" customFormat="1" x14ac:dyDescent="0.25">
      <c r="A59" s="17" t="s">
        <v>22</v>
      </c>
      <c r="B59" s="18">
        <f>SUM(B35:B58)</f>
        <v>20333</v>
      </c>
      <c r="C59" s="18">
        <f t="shared" ref="C59:Q59" si="2">SUM(C35:C58)</f>
        <v>82772361.680000007</v>
      </c>
      <c r="D59" s="18">
        <f t="shared" si="2"/>
        <v>9502</v>
      </c>
      <c r="E59" s="18">
        <f t="shared" si="2"/>
        <v>29398785.98</v>
      </c>
      <c r="F59" s="18">
        <f t="shared" si="2"/>
        <v>50</v>
      </c>
      <c r="G59" s="18">
        <f t="shared" si="2"/>
        <v>141539</v>
      </c>
      <c r="H59" s="18">
        <f t="shared" si="2"/>
        <v>142</v>
      </c>
      <c r="I59" s="18">
        <f t="shared" si="2"/>
        <v>235054</v>
      </c>
      <c r="J59" s="18">
        <f t="shared" si="2"/>
        <v>54</v>
      </c>
      <c r="K59" s="18">
        <f t="shared" si="2"/>
        <v>37865</v>
      </c>
      <c r="L59" s="18">
        <f t="shared" si="2"/>
        <v>14</v>
      </c>
      <c r="M59" s="18">
        <f t="shared" si="2"/>
        <v>16759</v>
      </c>
      <c r="N59" s="18">
        <f t="shared" si="2"/>
        <v>46</v>
      </c>
      <c r="O59" s="18">
        <f t="shared" si="2"/>
        <v>65659</v>
      </c>
      <c r="P59" s="18">
        <f t="shared" si="2"/>
        <v>0</v>
      </c>
      <c r="Q59" s="18">
        <f t="shared" si="2"/>
        <v>0</v>
      </c>
      <c r="R59" s="40" t="s">
        <v>22</v>
      </c>
      <c r="S59" s="41"/>
      <c r="T59" s="18">
        <f>SUM(T35:T58)</f>
        <v>28704</v>
      </c>
      <c r="U59" s="18">
        <f t="shared" ref="U59:AE59" si="3">SUM(U35:U58)</f>
        <v>171549680</v>
      </c>
      <c r="V59" s="18">
        <f t="shared" si="3"/>
        <v>18972</v>
      </c>
      <c r="W59" s="18">
        <f t="shared" si="3"/>
        <v>8197200</v>
      </c>
      <c r="X59" s="18">
        <f t="shared" si="3"/>
        <v>54</v>
      </c>
      <c r="Y59" s="18">
        <f t="shared" si="3"/>
        <v>7448651.8700000001</v>
      </c>
      <c r="Z59" s="18">
        <f>SUM(Z35:Z58)</f>
        <v>0</v>
      </c>
      <c r="AA59" s="18">
        <f t="shared" si="3"/>
        <v>0</v>
      </c>
      <c r="AB59" s="18">
        <f t="shared" si="3"/>
        <v>0</v>
      </c>
      <c r="AC59" s="18">
        <f t="shared" si="3"/>
        <v>0</v>
      </c>
      <c r="AD59" s="18">
        <f t="shared" si="3"/>
        <v>0</v>
      </c>
      <c r="AE59" s="18">
        <f t="shared" si="3"/>
        <v>0</v>
      </c>
    </row>
  </sheetData>
  <mergeCells count="76">
    <mergeCell ref="R59:S59"/>
    <mergeCell ref="L3:M3"/>
    <mergeCell ref="L2:M2"/>
    <mergeCell ref="L1:M1"/>
    <mergeCell ref="AB33:AC33"/>
    <mergeCell ref="L4:M4"/>
    <mergeCell ref="L22:M22"/>
    <mergeCell ref="L21:M21"/>
    <mergeCell ref="L20:M20"/>
    <mergeCell ref="L19:M19"/>
    <mergeCell ref="R57:S57"/>
    <mergeCell ref="R58:S58"/>
    <mergeCell ref="L33:M33"/>
    <mergeCell ref="L25:M25"/>
    <mergeCell ref="L24:M24"/>
    <mergeCell ref="R37:S37"/>
    <mergeCell ref="AD33:AE33"/>
    <mergeCell ref="L8:M8"/>
    <mergeCell ref="L7:M7"/>
    <mergeCell ref="L6:M6"/>
    <mergeCell ref="L5:M5"/>
    <mergeCell ref="L13:M13"/>
    <mergeCell ref="L12:M12"/>
    <mergeCell ref="L11:M11"/>
    <mergeCell ref="L10:M10"/>
    <mergeCell ref="L9:M9"/>
    <mergeCell ref="L18:M18"/>
    <mergeCell ref="L17:M17"/>
    <mergeCell ref="L16:M16"/>
    <mergeCell ref="L15:M15"/>
    <mergeCell ref="L14:M14"/>
    <mergeCell ref="L23:M23"/>
    <mergeCell ref="R52:S52"/>
    <mergeCell ref="R53:S53"/>
    <mergeCell ref="R54:S54"/>
    <mergeCell ref="R55:S55"/>
    <mergeCell ref="R56:S56"/>
    <mergeCell ref="R47:S47"/>
    <mergeCell ref="R48:S48"/>
    <mergeCell ref="R49:S49"/>
    <mergeCell ref="R50:S50"/>
    <mergeCell ref="R51:S51"/>
    <mergeCell ref="R42:S42"/>
    <mergeCell ref="R43:S43"/>
    <mergeCell ref="R44:S44"/>
    <mergeCell ref="R45:S45"/>
    <mergeCell ref="R46:S46"/>
    <mergeCell ref="R36:S36"/>
    <mergeCell ref="R38:S38"/>
    <mergeCell ref="R39:S39"/>
    <mergeCell ref="R40:S40"/>
    <mergeCell ref="R41:S41"/>
    <mergeCell ref="V33:W33"/>
    <mergeCell ref="X33:Y33"/>
    <mergeCell ref="Z33:AA33"/>
    <mergeCell ref="R34:S34"/>
    <mergeCell ref="R35:S35"/>
    <mergeCell ref="N33:O33"/>
    <mergeCell ref="P33:Q33"/>
    <mergeCell ref="R33:S33"/>
    <mergeCell ref="T33:U33"/>
    <mergeCell ref="B33:C33"/>
    <mergeCell ref="D33:E33"/>
    <mergeCell ref="F33:G33"/>
    <mergeCell ref="H33:I33"/>
    <mergeCell ref="J33:K33"/>
    <mergeCell ref="P1:Q1"/>
    <mergeCell ref="R1:S1"/>
    <mergeCell ref="T1:U1"/>
    <mergeCell ref="V1:W1"/>
    <mergeCell ref="B1:C1"/>
    <mergeCell ref="D1:E1"/>
    <mergeCell ref="F1:G1"/>
    <mergeCell ref="H1:I1"/>
    <mergeCell ref="J1:K1"/>
    <mergeCell ref="N1:O1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9"/>
  <sheetViews>
    <sheetView workbookViewId="0"/>
  </sheetViews>
  <sheetFormatPr defaultRowHeight="15" x14ac:dyDescent="0.25"/>
  <cols>
    <col min="1" max="1" width="20.7109375" style="4" customWidth="1"/>
    <col min="2" max="2" width="8.7109375" style="4" customWidth="1"/>
    <col min="3" max="3" width="12.7109375" style="4" customWidth="1"/>
    <col min="4" max="4" width="8.7109375" style="4" customWidth="1"/>
    <col min="5" max="5" width="12.7109375" style="4" customWidth="1"/>
    <col min="6" max="6" width="8.7109375" style="4" customWidth="1"/>
    <col min="7" max="7" width="12.7109375" style="4" customWidth="1"/>
    <col min="8" max="8" width="8.7109375" style="4" customWidth="1"/>
    <col min="9" max="9" width="12.7109375" style="4" customWidth="1"/>
    <col min="10" max="10" width="8.7109375" style="4" customWidth="1"/>
    <col min="11" max="11" width="12.7109375" style="4" customWidth="1"/>
    <col min="12" max="12" width="8.7109375" style="4" customWidth="1"/>
    <col min="13" max="13" width="12.7109375" style="4" customWidth="1"/>
    <col min="14" max="14" width="8.7109375" style="4" customWidth="1"/>
    <col min="15" max="15" width="12.7109375" style="4" customWidth="1"/>
    <col min="16" max="16" width="8.7109375" style="4" customWidth="1"/>
    <col min="17" max="17" width="12.7109375" style="4" customWidth="1"/>
    <col min="18" max="18" width="8.7109375" style="4" customWidth="1"/>
    <col min="19" max="19" width="12.7109375" style="4" customWidth="1"/>
    <col min="20" max="20" width="8.7109375" style="4" customWidth="1"/>
    <col min="21" max="21" width="12.7109375" style="4" customWidth="1"/>
    <col min="22" max="22" width="8.7109375" style="4" customWidth="1"/>
    <col min="23" max="23" width="12.7109375" style="4" customWidth="1"/>
    <col min="24" max="24" width="8.7109375" customWidth="1"/>
    <col min="25" max="25" width="12.7109375" customWidth="1"/>
    <col min="26" max="26" width="8.7109375" customWidth="1"/>
    <col min="27" max="27" width="12.7109375" customWidth="1"/>
    <col min="28" max="28" width="8.7109375" customWidth="1"/>
    <col min="29" max="29" width="12.7109375" customWidth="1"/>
    <col min="30" max="30" width="8.7109375" customWidth="1"/>
    <col min="31" max="31" width="12.7109375" customWidth="1"/>
  </cols>
  <sheetData>
    <row r="1" spans="1:23" ht="30" customHeight="1" x14ac:dyDescent="0.25">
      <c r="A1" s="5" t="s">
        <v>62</v>
      </c>
      <c r="B1" s="30" t="s">
        <v>30</v>
      </c>
      <c r="C1" s="30"/>
      <c r="D1" s="30" t="s">
        <v>31</v>
      </c>
      <c r="E1" s="30"/>
      <c r="F1" s="30" t="s">
        <v>32</v>
      </c>
      <c r="G1" s="30"/>
      <c r="H1" s="30" t="s">
        <v>26</v>
      </c>
      <c r="I1" s="30"/>
      <c r="J1" s="30" t="s">
        <v>27</v>
      </c>
      <c r="K1" s="30"/>
      <c r="L1" s="31" t="s">
        <v>62</v>
      </c>
      <c r="M1" s="32"/>
      <c r="N1" s="30" t="s">
        <v>0</v>
      </c>
      <c r="O1" s="30"/>
      <c r="P1" s="27" t="s">
        <v>23</v>
      </c>
      <c r="Q1" s="35"/>
      <c r="R1" s="27" t="s">
        <v>24</v>
      </c>
      <c r="S1" s="35"/>
      <c r="T1" s="27" t="s">
        <v>33</v>
      </c>
      <c r="U1" s="35"/>
      <c r="V1" s="27" t="s">
        <v>25</v>
      </c>
      <c r="W1" s="27"/>
    </row>
    <row r="2" spans="1:23" x14ac:dyDescent="0.25">
      <c r="A2" s="26" t="s">
        <v>1</v>
      </c>
      <c r="B2" s="26" t="s">
        <v>37</v>
      </c>
      <c r="C2" s="26" t="s">
        <v>2</v>
      </c>
      <c r="D2" s="26" t="s">
        <v>37</v>
      </c>
      <c r="E2" s="26" t="s">
        <v>2</v>
      </c>
      <c r="F2" s="26" t="s">
        <v>37</v>
      </c>
      <c r="G2" s="26" t="s">
        <v>2</v>
      </c>
      <c r="H2" s="26" t="s">
        <v>37</v>
      </c>
      <c r="I2" s="26" t="s">
        <v>2</v>
      </c>
      <c r="J2" s="26" t="s">
        <v>37</v>
      </c>
      <c r="K2" s="26" t="s">
        <v>2</v>
      </c>
      <c r="L2" s="28" t="s">
        <v>1</v>
      </c>
      <c r="M2" s="29"/>
      <c r="N2" s="26" t="s">
        <v>37</v>
      </c>
      <c r="O2" s="26" t="s">
        <v>2</v>
      </c>
      <c r="P2" s="26" t="s">
        <v>37</v>
      </c>
      <c r="Q2" s="26" t="s">
        <v>2</v>
      </c>
      <c r="R2" s="26" t="s">
        <v>37</v>
      </c>
      <c r="S2" s="26" t="s">
        <v>2</v>
      </c>
      <c r="T2" s="26" t="s">
        <v>37</v>
      </c>
      <c r="U2" s="26" t="s">
        <v>2</v>
      </c>
      <c r="V2" s="26" t="s">
        <v>37</v>
      </c>
      <c r="W2" s="26" t="s">
        <v>2</v>
      </c>
    </row>
    <row r="3" spans="1:23" x14ac:dyDescent="0.25">
      <c r="A3" s="3" t="s">
        <v>3</v>
      </c>
      <c r="B3" s="6">
        <v>6266</v>
      </c>
      <c r="C3" s="6">
        <v>4021047.88</v>
      </c>
      <c r="D3" s="6">
        <v>3269</v>
      </c>
      <c r="E3" s="6">
        <v>21392379.5</v>
      </c>
      <c r="F3" s="6">
        <v>3297</v>
      </c>
      <c r="G3" s="6">
        <v>13428289.880000001</v>
      </c>
      <c r="H3" s="6">
        <v>32</v>
      </c>
      <c r="I3" s="6">
        <v>354700</v>
      </c>
      <c r="J3" s="6">
        <v>2</v>
      </c>
      <c r="K3" s="6">
        <v>10000</v>
      </c>
      <c r="L3" s="33" t="s">
        <v>3</v>
      </c>
      <c r="M3" s="34"/>
      <c r="N3" s="6">
        <v>283</v>
      </c>
      <c r="O3" s="6">
        <v>2276405</v>
      </c>
      <c r="P3" s="6">
        <v>267</v>
      </c>
      <c r="Q3" s="6">
        <v>1454487.22</v>
      </c>
      <c r="R3" s="6">
        <v>4</v>
      </c>
      <c r="S3" s="6">
        <v>46000</v>
      </c>
      <c r="T3" s="6">
        <v>0</v>
      </c>
      <c r="U3" s="6">
        <v>0</v>
      </c>
      <c r="V3" s="6">
        <v>0</v>
      </c>
      <c r="W3" s="6">
        <v>0</v>
      </c>
    </row>
    <row r="4" spans="1:23" x14ac:dyDescent="0.25">
      <c r="A4" s="3" t="s">
        <v>4</v>
      </c>
      <c r="B4" s="6">
        <v>4476</v>
      </c>
      <c r="C4" s="6">
        <v>2746170</v>
      </c>
      <c r="D4" s="6">
        <v>1946</v>
      </c>
      <c r="E4" s="6">
        <v>12666354</v>
      </c>
      <c r="F4" s="6">
        <v>3509</v>
      </c>
      <c r="G4" s="6">
        <v>12684976</v>
      </c>
      <c r="H4" s="6">
        <v>21</v>
      </c>
      <c r="I4" s="6">
        <v>240000</v>
      </c>
      <c r="J4" s="6">
        <v>2</v>
      </c>
      <c r="K4" s="6">
        <v>10000</v>
      </c>
      <c r="L4" s="33" t="s">
        <v>4</v>
      </c>
      <c r="M4" s="34"/>
      <c r="N4" s="6">
        <v>157</v>
      </c>
      <c r="O4" s="6">
        <v>1566533</v>
      </c>
      <c r="P4" s="6">
        <v>159</v>
      </c>
      <c r="Q4" s="6">
        <v>884958</v>
      </c>
      <c r="R4" s="6">
        <v>1</v>
      </c>
      <c r="S4" s="6">
        <v>8000</v>
      </c>
      <c r="T4" s="6">
        <v>0</v>
      </c>
      <c r="U4" s="6">
        <v>0</v>
      </c>
      <c r="V4" s="6">
        <v>2</v>
      </c>
      <c r="W4" s="6">
        <v>50000</v>
      </c>
    </row>
    <row r="5" spans="1:23" x14ac:dyDescent="0.25">
      <c r="A5" s="3" t="s">
        <v>5</v>
      </c>
      <c r="B5" s="6">
        <v>2211</v>
      </c>
      <c r="C5" s="6">
        <v>1354310</v>
      </c>
      <c r="D5" s="6">
        <v>882</v>
      </c>
      <c r="E5" s="6">
        <v>5515061</v>
      </c>
      <c r="F5" s="6">
        <v>1280</v>
      </c>
      <c r="G5" s="6">
        <v>4443374</v>
      </c>
      <c r="H5" s="6">
        <v>12</v>
      </c>
      <c r="I5" s="6">
        <v>135000</v>
      </c>
      <c r="J5" s="6">
        <v>0</v>
      </c>
      <c r="K5" s="6">
        <v>0</v>
      </c>
      <c r="L5" s="33" t="s">
        <v>5</v>
      </c>
      <c r="M5" s="34"/>
      <c r="N5" s="7">
        <v>81</v>
      </c>
      <c r="O5" s="7">
        <v>716250</v>
      </c>
      <c r="P5" s="7">
        <v>93</v>
      </c>
      <c r="Q5" s="7">
        <v>527834</v>
      </c>
      <c r="R5" s="7">
        <v>0</v>
      </c>
      <c r="S5" s="7">
        <v>0</v>
      </c>
      <c r="T5" s="6">
        <v>0</v>
      </c>
      <c r="U5" s="6">
        <v>0</v>
      </c>
      <c r="V5" s="6">
        <v>0</v>
      </c>
      <c r="W5" s="6">
        <v>0</v>
      </c>
    </row>
    <row r="6" spans="1:23" x14ac:dyDescent="0.25">
      <c r="A6" s="3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33" t="s">
        <v>6</v>
      </c>
      <c r="M6" s="34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x14ac:dyDescent="0.25">
      <c r="A7" s="3" t="s">
        <v>7</v>
      </c>
      <c r="B7" s="6">
        <v>1273</v>
      </c>
      <c r="C7" s="6">
        <v>774490</v>
      </c>
      <c r="D7" s="6">
        <v>537</v>
      </c>
      <c r="E7" s="6">
        <v>3451756</v>
      </c>
      <c r="F7" s="6">
        <v>758</v>
      </c>
      <c r="G7" s="6">
        <v>2825753</v>
      </c>
      <c r="H7" s="6">
        <v>8</v>
      </c>
      <c r="I7" s="6">
        <v>101000</v>
      </c>
      <c r="J7" s="6">
        <v>0</v>
      </c>
      <c r="K7" s="6">
        <v>0</v>
      </c>
      <c r="L7" s="33" t="s">
        <v>7</v>
      </c>
      <c r="M7" s="34"/>
      <c r="N7" s="6">
        <v>53</v>
      </c>
      <c r="O7" s="6">
        <v>537282</v>
      </c>
      <c r="P7" s="6">
        <v>63</v>
      </c>
      <c r="Q7" s="6">
        <v>325059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</row>
    <row r="8" spans="1:23" x14ac:dyDescent="0.25">
      <c r="A8" s="3" t="s">
        <v>8</v>
      </c>
      <c r="B8" s="6">
        <v>5977</v>
      </c>
      <c r="C8" s="6">
        <v>3642430</v>
      </c>
      <c r="D8" s="6">
        <v>3150</v>
      </c>
      <c r="E8" s="6">
        <v>20366782</v>
      </c>
      <c r="F8" s="6">
        <v>3980</v>
      </c>
      <c r="G8" s="6">
        <v>14888673</v>
      </c>
      <c r="H8" s="6">
        <v>21</v>
      </c>
      <c r="I8" s="6">
        <v>243000</v>
      </c>
      <c r="J8" s="6">
        <v>2</v>
      </c>
      <c r="K8" s="6">
        <v>10000</v>
      </c>
      <c r="L8" s="33" t="s">
        <v>8</v>
      </c>
      <c r="M8" s="34"/>
      <c r="N8" s="6">
        <v>268</v>
      </c>
      <c r="O8" s="6">
        <v>2272824</v>
      </c>
      <c r="P8" s="6">
        <v>257</v>
      </c>
      <c r="Q8" s="6">
        <v>1339704</v>
      </c>
      <c r="R8" s="6">
        <v>2</v>
      </c>
      <c r="S8" s="6">
        <v>19000</v>
      </c>
      <c r="T8" s="6">
        <v>0</v>
      </c>
      <c r="U8" s="6">
        <v>0</v>
      </c>
      <c r="V8" s="6">
        <v>1</v>
      </c>
      <c r="W8" s="6">
        <v>25000</v>
      </c>
    </row>
    <row r="9" spans="1:23" x14ac:dyDescent="0.25">
      <c r="A9" s="3" t="s">
        <v>9</v>
      </c>
      <c r="B9" s="6">
        <v>5135</v>
      </c>
      <c r="C9" s="6">
        <v>3171490</v>
      </c>
      <c r="D9" s="6">
        <v>2011</v>
      </c>
      <c r="E9" s="6">
        <v>12268199</v>
      </c>
      <c r="F9" s="6">
        <v>2924</v>
      </c>
      <c r="G9" s="6">
        <v>13124228</v>
      </c>
      <c r="H9" s="6">
        <v>21</v>
      </c>
      <c r="I9" s="6">
        <v>237000</v>
      </c>
      <c r="J9" s="6">
        <v>1</v>
      </c>
      <c r="K9" s="6">
        <v>5000</v>
      </c>
      <c r="L9" s="33" t="s">
        <v>9</v>
      </c>
      <c r="M9" s="34"/>
      <c r="N9" s="6">
        <v>203</v>
      </c>
      <c r="O9" s="6">
        <v>1604895</v>
      </c>
      <c r="P9" s="6">
        <v>183</v>
      </c>
      <c r="Q9" s="6">
        <v>1036836</v>
      </c>
      <c r="R9" s="6">
        <v>2</v>
      </c>
      <c r="S9" s="6">
        <v>29000</v>
      </c>
      <c r="T9" s="6">
        <v>0</v>
      </c>
      <c r="U9" s="6">
        <v>0</v>
      </c>
      <c r="V9" s="6">
        <v>0</v>
      </c>
      <c r="W9" s="6">
        <v>0</v>
      </c>
    </row>
    <row r="10" spans="1:23" x14ac:dyDescent="0.25">
      <c r="A10" s="3" t="s">
        <v>10</v>
      </c>
      <c r="B10" s="6">
        <v>2427</v>
      </c>
      <c r="C10" s="6">
        <v>1472080</v>
      </c>
      <c r="D10" s="6">
        <v>946</v>
      </c>
      <c r="E10" s="6">
        <v>5774968</v>
      </c>
      <c r="F10" s="6">
        <v>1788</v>
      </c>
      <c r="G10" s="6">
        <v>7163471</v>
      </c>
      <c r="H10" s="6">
        <v>9</v>
      </c>
      <c r="I10" s="6">
        <v>105000</v>
      </c>
      <c r="J10" s="6">
        <v>2</v>
      </c>
      <c r="K10" s="6">
        <v>10000</v>
      </c>
      <c r="L10" s="33" t="s">
        <v>10</v>
      </c>
      <c r="M10" s="34"/>
      <c r="N10" s="6">
        <v>84</v>
      </c>
      <c r="O10" s="6">
        <v>658768</v>
      </c>
      <c r="P10" s="6">
        <v>74</v>
      </c>
      <c r="Q10" s="6">
        <v>380655</v>
      </c>
      <c r="R10" s="6">
        <v>1</v>
      </c>
      <c r="S10" s="6">
        <v>19000</v>
      </c>
      <c r="T10" s="6">
        <v>0</v>
      </c>
      <c r="U10" s="6">
        <v>0</v>
      </c>
      <c r="V10" s="6">
        <v>0</v>
      </c>
      <c r="W10" s="6">
        <v>0</v>
      </c>
    </row>
    <row r="11" spans="1:23" x14ac:dyDescent="0.25">
      <c r="A11" s="3" t="s">
        <v>11</v>
      </c>
      <c r="B11" s="6">
        <v>3205</v>
      </c>
      <c r="C11" s="6">
        <v>1960500</v>
      </c>
      <c r="D11" s="6">
        <v>1484</v>
      </c>
      <c r="E11" s="6">
        <v>9645293</v>
      </c>
      <c r="F11" s="6">
        <v>1994</v>
      </c>
      <c r="G11" s="6">
        <v>7493225</v>
      </c>
      <c r="H11" s="6">
        <v>11</v>
      </c>
      <c r="I11" s="6">
        <v>131000</v>
      </c>
      <c r="J11" s="6">
        <v>0</v>
      </c>
      <c r="K11" s="6">
        <v>0</v>
      </c>
      <c r="L11" s="33" t="s">
        <v>11</v>
      </c>
      <c r="M11" s="34"/>
      <c r="N11" s="6">
        <v>64</v>
      </c>
      <c r="O11" s="6">
        <v>571565</v>
      </c>
      <c r="P11" s="6">
        <v>71</v>
      </c>
      <c r="Q11" s="6">
        <v>383903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</row>
    <row r="12" spans="1:23" x14ac:dyDescent="0.25">
      <c r="A12" s="3" t="s">
        <v>12</v>
      </c>
      <c r="B12" s="6">
        <v>1430</v>
      </c>
      <c r="C12" s="6">
        <v>896330</v>
      </c>
      <c r="D12" s="6">
        <v>625</v>
      </c>
      <c r="E12" s="6">
        <v>3982046</v>
      </c>
      <c r="F12" s="6">
        <v>819</v>
      </c>
      <c r="G12" s="6">
        <v>2865951</v>
      </c>
      <c r="H12" s="6">
        <v>6</v>
      </c>
      <c r="I12" s="6">
        <v>66000</v>
      </c>
      <c r="J12" s="6">
        <v>0</v>
      </c>
      <c r="K12" s="6">
        <v>0</v>
      </c>
      <c r="L12" s="33" t="s">
        <v>12</v>
      </c>
      <c r="M12" s="34"/>
      <c r="N12" s="6">
        <v>18</v>
      </c>
      <c r="O12" s="6">
        <v>140642</v>
      </c>
      <c r="P12" s="6">
        <v>19</v>
      </c>
      <c r="Q12" s="6">
        <v>95301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</row>
    <row r="13" spans="1:23" x14ac:dyDescent="0.25">
      <c r="A13" s="3" t="s">
        <v>13</v>
      </c>
      <c r="B13" s="6">
        <v>1300</v>
      </c>
      <c r="C13" s="6">
        <v>794920</v>
      </c>
      <c r="D13" s="6">
        <v>664</v>
      </c>
      <c r="E13" s="6">
        <v>4276780</v>
      </c>
      <c r="F13" s="6">
        <v>827</v>
      </c>
      <c r="G13" s="6">
        <v>3175682</v>
      </c>
      <c r="H13" s="6">
        <v>10</v>
      </c>
      <c r="I13" s="6">
        <v>118000</v>
      </c>
      <c r="J13" s="6">
        <v>0</v>
      </c>
      <c r="K13" s="6">
        <v>0</v>
      </c>
      <c r="L13" s="33" t="s">
        <v>13</v>
      </c>
      <c r="M13" s="34"/>
      <c r="N13" s="6">
        <v>46</v>
      </c>
      <c r="O13" s="6">
        <v>387669</v>
      </c>
      <c r="P13" s="6">
        <v>46</v>
      </c>
      <c r="Q13" s="6">
        <v>239877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</row>
    <row r="14" spans="1:23" x14ac:dyDescent="0.25">
      <c r="A14" s="3" t="s">
        <v>14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33" t="s">
        <v>14</v>
      </c>
      <c r="M14" s="34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3" t="s">
        <v>28</v>
      </c>
      <c r="B15" s="6">
        <v>777</v>
      </c>
      <c r="C15" s="6">
        <v>473280</v>
      </c>
      <c r="D15" s="6">
        <v>406</v>
      </c>
      <c r="E15" s="6">
        <v>2701259</v>
      </c>
      <c r="F15" s="6">
        <v>461</v>
      </c>
      <c r="G15" s="6">
        <v>1682688</v>
      </c>
      <c r="H15" s="6">
        <v>4</v>
      </c>
      <c r="I15" s="6">
        <v>43000</v>
      </c>
      <c r="J15" s="6">
        <v>0</v>
      </c>
      <c r="K15" s="6">
        <v>0</v>
      </c>
      <c r="L15" s="33" t="s">
        <v>28</v>
      </c>
      <c r="M15" s="34"/>
      <c r="N15" s="6">
        <v>41</v>
      </c>
      <c r="O15" s="6">
        <v>326531</v>
      </c>
      <c r="P15" s="6">
        <v>38</v>
      </c>
      <c r="Q15" s="6">
        <v>222928</v>
      </c>
      <c r="R15" s="6">
        <v>1</v>
      </c>
      <c r="S15" s="6">
        <v>8000</v>
      </c>
      <c r="T15" s="6">
        <v>0</v>
      </c>
      <c r="U15" s="6">
        <v>0</v>
      </c>
      <c r="V15" s="6">
        <v>0</v>
      </c>
      <c r="W15" s="6">
        <v>0</v>
      </c>
    </row>
    <row r="16" spans="1:23" x14ac:dyDescent="0.25">
      <c r="A16" s="3" t="s">
        <v>15</v>
      </c>
      <c r="B16" s="6">
        <v>2152</v>
      </c>
      <c r="C16" s="6">
        <v>1317790</v>
      </c>
      <c r="D16" s="6">
        <v>1171</v>
      </c>
      <c r="E16" s="6">
        <v>7431703</v>
      </c>
      <c r="F16" s="6">
        <v>1066</v>
      </c>
      <c r="G16" s="6">
        <v>4183023</v>
      </c>
      <c r="H16" s="6">
        <v>11</v>
      </c>
      <c r="I16" s="6">
        <v>125000</v>
      </c>
      <c r="J16" s="6">
        <v>3</v>
      </c>
      <c r="K16" s="6">
        <v>15000</v>
      </c>
      <c r="L16" s="33" t="s">
        <v>15</v>
      </c>
      <c r="M16" s="34"/>
      <c r="N16" s="6">
        <v>98</v>
      </c>
      <c r="O16" s="6">
        <v>872918</v>
      </c>
      <c r="P16" s="6">
        <v>99</v>
      </c>
      <c r="Q16" s="6">
        <v>551708</v>
      </c>
      <c r="R16" s="6">
        <v>2</v>
      </c>
      <c r="S16" s="6">
        <v>28000</v>
      </c>
      <c r="T16" s="6">
        <v>0</v>
      </c>
      <c r="U16" s="6">
        <v>0</v>
      </c>
      <c r="V16" s="6">
        <v>0</v>
      </c>
      <c r="W16" s="6">
        <v>0</v>
      </c>
    </row>
    <row r="17" spans="1:23" x14ac:dyDescent="0.25">
      <c r="A17" s="3" t="s">
        <v>16</v>
      </c>
      <c r="B17" s="6">
        <v>1248</v>
      </c>
      <c r="C17" s="6">
        <v>750300</v>
      </c>
      <c r="D17" s="6">
        <v>695</v>
      </c>
      <c r="E17" s="6">
        <v>4484734</v>
      </c>
      <c r="F17" s="6">
        <v>679</v>
      </c>
      <c r="G17" s="6">
        <v>2858065</v>
      </c>
      <c r="H17" s="6">
        <v>3</v>
      </c>
      <c r="I17" s="6">
        <v>33000</v>
      </c>
      <c r="J17" s="6">
        <v>0</v>
      </c>
      <c r="K17" s="6">
        <v>0</v>
      </c>
      <c r="L17" s="33" t="s">
        <v>16</v>
      </c>
      <c r="M17" s="34"/>
      <c r="N17" s="6">
        <v>72</v>
      </c>
      <c r="O17" s="6">
        <v>636624</v>
      </c>
      <c r="P17" s="6">
        <v>71</v>
      </c>
      <c r="Q17" s="6">
        <v>383002</v>
      </c>
      <c r="R17" s="6">
        <v>2</v>
      </c>
      <c r="S17" s="6">
        <v>26000</v>
      </c>
      <c r="T17" s="6">
        <v>0</v>
      </c>
      <c r="U17" s="6">
        <v>0</v>
      </c>
      <c r="V17" s="6">
        <v>0</v>
      </c>
      <c r="W17" s="6">
        <v>0</v>
      </c>
    </row>
    <row r="18" spans="1:23" x14ac:dyDescent="0.25">
      <c r="A18" s="3" t="s">
        <v>17</v>
      </c>
      <c r="B18" s="6">
        <v>725</v>
      </c>
      <c r="C18" s="6">
        <v>441260</v>
      </c>
      <c r="D18" s="6">
        <v>417</v>
      </c>
      <c r="E18" s="6">
        <v>2822774</v>
      </c>
      <c r="F18" s="6">
        <v>207</v>
      </c>
      <c r="G18" s="6">
        <v>719317</v>
      </c>
      <c r="H18" s="6">
        <v>5</v>
      </c>
      <c r="I18" s="6">
        <v>62000</v>
      </c>
      <c r="J18" s="6">
        <v>0</v>
      </c>
      <c r="K18" s="6">
        <v>0</v>
      </c>
      <c r="L18" s="33" t="s">
        <v>17</v>
      </c>
      <c r="M18" s="34"/>
      <c r="N18" s="6">
        <v>30</v>
      </c>
      <c r="O18" s="6">
        <v>346077</v>
      </c>
      <c r="P18" s="6">
        <v>39</v>
      </c>
      <c r="Q18" s="6">
        <v>200200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</row>
    <row r="19" spans="1:23" x14ac:dyDescent="0.25">
      <c r="A19" s="3" t="s">
        <v>44</v>
      </c>
      <c r="B19" s="6">
        <v>1452</v>
      </c>
      <c r="C19" s="6">
        <v>906950</v>
      </c>
      <c r="D19" s="6">
        <v>1089</v>
      </c>
      <c r="E19" s="6">
        <v>7494632</v>
      </c>
      <c r="F19" s="6">
        <v>674</v>
      </c>
      <c r="G19" s="6">
        <v>2473137</v>
      </c>
      <c r="H19" s="6">
        <v>15</v>
      </c>
      <c r="I19" s="6">
        <v>165000</v>
      </c>
      <c r="J19" s="6">
        <v>0</v>
      </c>
      <c r="K19" s="6">
        <v>0</v>
      </c>
      <c r="L19" s="33" t="s">
        <v>44</v>
      </c>
      <c r="M19" s="34"/>
      <c r="N19" s="6">
        <v>67</v>
      </c>
      <c r="O19" s="6">
        <v>743811</v>
      </c>
      <c r="P19" s="6">
        <v>89</v>
      </c>
      <c r="Q19" s="6">
        <v>468349</v>
      </c>
      <c r="R19" s="6">
        <v>0</v>
      </c>
      <c r="S19" s="6">
        <v>0</v>
      </c>
      <c r="T19" s="6">
        <v>1</v>
      </c>
      <c r="U19" s="6">
        <v>98000</v>
      </c>
      <c r="V19" s="6">
        <v>0</v>
      </c>
      <c r="W19" s="6">
        <v>0</v>
      </c>
    </row>
    <row r="20" spans="1:23" x14ac:dyDescent="0.25">
      <c r="A20" s="3" t="s">
        <v>18</v>
      </c>
      <c r="B20" s="6">
        <v>757</v>
      </c>
      <c r="C20" s="6">
        <v>473040</v>
      </c>
      <c r="D20" s="6">
        <v>531</v>
      </c>
      <c r="E20" s="6">
        <v>3524818</v>
      </c>
      <c r="F20" s="6">
        <v>359</v>
      </c>
      <c r="G20" s="6">
        <v>1245001</v>
      </c>
      <c r="H20" s="6">
        <v>3</v>
      </c>
      <c r="I20" s="6">
        <v>36000</v>
      </c>
      <c r="J20" s="6">
        <v>0</v>
      </c>
      <c r="K20" s="6">
        <v>0</v>
      </c>
      <c r="L20" s="33" t="s">
        <v>18</v>
      </c>
      <c r="M20" s="34"/>
      <c r="N20" s="7">
        <v>37</v>
      </c>
      <c r="O20" s="7">
        <v>315120</v>
      </c>
      <c r="P20" s="7">
        <v>38</v>
      </c>
      <c r="Q20" s="7">
        <v>203832</v>
      </c>
      <c r="R20" s="7">
        <v>1</v>
      </c>
      <c r="S20" s="7">
        <v>9000</v>
      </c>
      <c r="T20" s="6">
        <v>0</v>
      </c>
      <c r="U20" s="6">
        <v>0</v>
      </c>
      <c r="V20" s="6">
        <v>0</v>
      </c>
      <c r="W20" s="6">
        <v>0</v>
      </c>
    </row>
    <row r="21" spans="1:23" x14ac:dyDescent="0.25">
      <c r="A21" s="3" t="s">
        <v>19</v>
      </c>
      <c r="B21" s="6">
        <v>503</v>
      </c>
      <c r="C21" s="6">
        <v>315830</v>
      </c>
      <c r="D21" s="6">
        <v>265</v>
      </c>
      <c r="E21" s="6">
        <v>1657719</v>
      </c>
      <c r="F21" s="6">
        <v>220</v>
      </c>
      <c r="G21" s="6">
        <v>745981</v>
      </c>
      <c r="H21" s="6">
        <v>3</v>
      </c>
      <c r="I21" s="6">
        <v>33000</v>
      </c>
      <c r="J21" s="6">
        <v>0</v>
      </c>
      <c r="K21" s="6">
        <v>0</v>
      </c>
      <c r="L21" s="33" t="s">
        <v>19</v>
      </c>
      <c r="M21" s="34"/>
      <c r="N21" s="6">
        <v>18</v>
      </c>
      <c r="O21" s="6">
        <v>182373</v>
      </c>
      <c r="P21" s="6">
        <v>26</v>
      </c>
      <c r="Q21" s="6">
        <v>153650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3" x14ac:dyDescent="0.25">
      <c r="A22" s="3" t="s">
        <v>29</v>
      </c>
      <c r="B22" s="6">
        <v>934</v>
      </c>
      <c r="C22" s="6">
        <v>580226</v>
      </c>
      <c r="D22" s="6">
        <v>766</v>
      </c>
      <c r="E22" s="6">
        <v>5245930</v>
      </c>
      <c r="F22" s="6">
        <v>443</v>
      </c>
      <c r="G22" s="6">
        <v>1506833</v>
      </c>
      <c r="H22" s="6">
        <v>3</v>
      </c>
      <c r="I22" s="6">
        <v>36000</v>
      </c>
      <c r="J22" s="6">
        <v>1</v>
      </c>
      <c r="K22" s="6">
        <v>5000</v>
      </c>
      <c r="L22" s="33" t="s">
        <v>29</v>
      </c>
      <c r="M22" s="34"/>
      <c r="N22" s="6">
        <v>43</v>
      </c>
      <c r="O22" s="6">
        <v>436098</v>
      </c>
      <c r="P22" s="6">
        <v>52</v>
      </c>
      <c r="Q22" s="6">
        <v>280815</v>
      </c>
      <c r="R22" s="6">
        <v>0</v>
      </c>
      <c r="S22" s="6">
        <v>0</v>
      </c>
      <c r="T22" s="6">
        <v>1</v>
      </c>
      <c r="U22" s="6">
        <v>80615</v>
      </c>
      <c r="V22" s="6">
        <v>0</v>
      </c>
      <c r="W22" s="6">
        <v>0</v>
      </c>
    </row>
    <row r="23" spans="1:23" x14ac:dyDescent="0.25">
      <c r="A23" s="3" t="s">
        <v>20</v>
      </c>
      <c r="B23" s="6">
        <v>864</v>
      </c>
      <c r="C23" s="6">
        <v>533160</v>
      </c>
      <c r="D23" s="6">
        <v>450</v>
      </c>
      <c r="E23" s="6">
        <v>2919863</v>
      </c>
      <c r="F23" s="6">
        <v>374</v>
      </c>
      <c r="G23" s="6">
        <v>1299791</v>
      </c>
      <c r="H23" s="6">
        <v>6</v>
      </c>
      <c r="I23" s="6">
        <v>82000</v>
      </c>
      <c r="J23" s="6">
        <v>0</v>
      </c>
      <c r="K23" s="6">
        <v>0</v>
      </c>
      <c r="L23" s="33" t="s">
        <v>20</v>
      </c>
      <c r="M23" s="34"/>
      <c r="N23" s="6">
        <v>39</v>
      </c>
      <c r="O23" s="6">
        <v>274090</v>
      </c>
      <c r="P23" s="6">
        <v>38</v>
      </c>
      <c r="Q23" s="6">
        <v>191393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3" x14ac:dyDescent="0.25">
      <c r="A24" s="3" t="s">
        <v>21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33" t="s">
        <v>21</v>
      </c>
      <c r="M24" s="34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s="19" customFormat="1" x14ac:dyDescent="0.25">
      <c r="A25" s="17" t="s">
        <v>22</v>
      </c>
      <c r="B25" s="18">
        <f>SUM(B3:B24)</f>
        <v>43112</v>
      </c>
      <c r="C25" s="18">
        <f t="shared" ref="C25:K25" si="0">SUM(C3:C24)</f>
        <v>26625603.879999999</v>
      </c>
      <c r="D25" s="18">
        <f t="shared" si="0"/>
        <v>21304</v>
      </c>
      <c r="E25" s="18">
        <f t="shared" si="0"/>
        <v>137623050.5</v>
      </c>
      <c r="F25" s="18">
        <f t="shared" si="0"/>
        <v>25659</v>
      </c>
      <c r="G25" s="18">
        <f t="shared" si="0"/>
        <v>98807458.879999995</v>
      </c>
      <c r="H25" s="18">
        <f t="shared" si="0"/>
        <v>204</v>
      </c>
      <c r="I25" s="18">
        <f t="shared" si="0"/>
        <v>2345700</v>
      </c>
      <c r="J25" s="18">
        <f t="shared" si="0"/>
        <v>13</v>
      </c>
      <c r="K25" s="18">
        <f t="shared" si="0"/>
        <v>65000</v>
      </c>
      <c r="L25" s="40" t="s">
        <v>22</v>
      </c>
      <c r="M25" s="41"/>
      <c r="N25" s="18">
        <f>SUM(N3:N24)</f>
        <v>1702</v>
      </c>
      <c r="O25" s="18">
        <f t="shared" ref="O25:W25" si="1">SUM(O3:O24)</f>
        <v>14866475</v>
      </c>
      <c r="P25" s="18">
        <f t="shared" si="1"/>
        <v>1722</v>
      </c>
      <c r="Q25" s="18">
        <f t="shared" si="1"/>
        <v>9324491.2199999988</v>
      </c>
      <c r="R25" s="18">
        <f t="shared" si="1"/>
        <v>16</v>
      </c>
      <c r="S25" s="18">
        <f t="shared" si="1"/>
        <v>192000</v>
      </c>
      <c r="T25" s="18">
        <f t="shared" si="1"/>
        <v>2</v>
      </c>
      <c r="U25" s="18">
        <f t="shared" si="1"/>
        <v>178615</v>
      </c>
      <c r="V25" s="18">
        <f t="shared" si="1"/>
        <v>3</v>
      </c>
      <c r="W25" s="18">
        <f t="shared" si="1"/>
        <v>75000</v>
      </c>
    </row>
    <row r="27" spans="1:23" x14ac:dyDescent="0.25">
      <c r="A27" s="14">
        <f>B25+D25+F25+H25+J25+N25+P25+R25+T25+V25+B59+D59+F59+H59+J59+L59+N59+P59+T59+V59+X59+Z59+AB59+AD59</f>
        <v>171761</v>
      </c>
    </row>
    <row r="28" spans="1:23" x14ac:dyDescent="0.25">
      <c r="A28" s="14">
        <f>C25+E25+G25+I25+K25+O25+Q25+S25+U25+W25+C59+E59+G59+I59+K59+M59+O59+Q59+U59+W59+Y59+AA59+AC59+AE59</f>
        <v>589345184.1500001</v>
      </c>
    </row>
    <row r="33" spans="1:31" ht="30" customHeight="1" x14ac:dyDescent="0.25">
      <c r="A33" s="5" t="s">
        <v>62</v>
      </c>
      <c r="B33" s="30" t="s">
        <v>46</v>
      </c>
      <c r="C33" s="30"/>
      <c r="D33" s="30" t="s">
        <v>47</v>
      </c>
      <c r="E33" s="30"/>
      <c r="F33" s="27" t="s">
        <v>48</v>
      </c>
      <c r="G33" s="27"/>
      <c r="H33" s="36" t="s">
        <v>49</v>
      </c>
      <c r="I33" s="37"/>
      <c r="J33" s="27" t="s">
        <v>50</v>
      </c>
      <c r="K33" s="27"/>
      <c r="L33" s="27" t="s">
        <v>51</v>
      </c>
      <c r="M33" s="27"/>
      <c r="N33" s="27" t="s">
        <v>52</v>
      </c>
      <c r="O33" s="27"/>
      <c r="P33" s="27" t="s">
        <v>53</v>
      </c>
      <c r="Q33" s="27"/>
      <c r="R33" s="31" t="s">
        <v>62</v>
      </c>
      <c r="S33" s="32"/>
      <c r="T33" s="30" t="s">
        <v>54</v>
      </c>
      <c r="U33" s="30"/>
      <c r="V33" s="27" t="s">
        <v>35</v>
      </c>
      <c r="W33" s="27"/>
      <c r="X33" s="27" t="s">
        <v>36</v>
      </c>
      <c r="Y33" s="35"/>
      <c r="Z33" s="36" t="s">
        <v>56</v>
      </c>
      <c r="AA33" s="37"/>
      <c r="AB33" s="36" t="s">
        <v>55</v>
      </c>
      <c r="AC33" s="37"/>
      <c r="AD33" s="36" t="s">
        <v>57</v>
      </c>
      <c r="AE33" s="37"/>
    </row>
    <row r="34" spans="1:31" x14ac:dyDescent="0.25">
      <c r="A34" s="2" t="s">
        <v>1</v>
      </c>
      <c r="B34" s="2" t="s">
        <v>37</v>
      </c>
      <c r="C34" s="2" t="s">
        <v>2</v>
      </c>
      <c r="D34" s="2" t="s">
        <v>37</v>
      </c>
      <c r="E34" s="2" t="s">
        <v>2</v>
      </c>
      <c r="F34" s="2" t="s">
        <v>37</v>
      </c>
      <c r="G34" s="2" t="s">
        <v>2</v>
      </c>
      <c r="H34" s="2" t="s">
        <v>37</v>
      </c>
      <c r="I34" s="2" t="s">
        <v>2</v>
      </c>
      <c r="J34" s="2" t="s">
        <v>37</v>
      </c>
      <c r="K34" s="2" t="s">
        <v>2</v>
      </c>
      <c r="L34" s="2" t="s">
        <v>37</v>
      </c>
      <c r="M34" s="2" t="s">
        <v>2</v>
      </c>
      <c r="N34" s="2" t="s">
        <v>37</v>
      </c>
      <c r="O34" s="2" t="s">
        <v>2</v>
      </c>
      <c r="P34" s="2" t="s">
        <v>37</v>
      </c>
      <c r="Q34" s="2" t="s">
        <v>2</v>
      </c>
      <c r="R34" s="28" t="s">
        <v>1</v>
      </c>
      <c r="S34" s="29"/>
      <c r="T34" s="2" t="s">
        <v>37</v>
      </c>
      <c r="U34" s="2" t="s">
        <v>2</v>
      </c>
      <c r="V34" s="2" t="s">
        <v>37</v>
      </c>
      <c r="W34" s="2" t="s">
        <v>2</v>
      </c>
      <c r="X34" s="2" t="s">
        <v>37</v>
      </c>
      <c r="Y34" s="2" t="s">
        <v>2</v>
      </c>
      <c r="Z34" s="2" t="s">
        <v>37</v>
      </c>
      <c r="AA34" s="2" t="s">
        <v>2</v>
      </c>
      <c r="AB34" s="2" t="s">
        <v>37</v>
      </c>
      <c r="AC34" s="2" t="s">
        <v>2</v>
      </c>
      <c r="AD34" s="2" t="s">
        <v>37</v>
      </c>
      <c r="AE34" s="2" t="s">
        <v>2</v>
      </c>
    </row>
    <row r="35" spans="1:31" x14ac:dyDescent="0.25">
      <c r="A35" s="3" t="s">
        <v>38</v>
      </c>
      <c r="B35" s="7">
        <v>3212</v>
      </c>
      <c r="C35" s="7">
        <v>14283295.380000001</v>
      </c>
      <c r="D35" s="7">
        <v>1703</v>
      </c>
      <c r="E35" s="7">
        <v>6956174.9800000004</v>
      </c>
      <c r="F35" s="7">
        <v>18</v>
      </c>
      <c r="G35" s="7">
        <v>35351.07</v>
      </c>
      <c r="H35" s="7">
        <v>19</v>
      </c>
      <c r="I35" s="7">
        <v>47806</v>
      </c>
      <c r="J35" s="7">
        <v>30</v>
      </c>
      <c r="K35" s="7">
        <v>21400</v>
      </c>
      <c r="L35" s="7">
        <v>1</v>
      </c>
      <c r="M35" s="7">
        <v>2200</v>
      </c>
      <c r="N35" s="7">
        <v>6</v>
      </c>
      <c r="O35" s="7">
        <v>5265</v>
      </c>
      <c r="P35" s="7">
        <v>0</v>
      </c>
      <c r="Q35" s="7">
        <v>0</v>
      </c>
      <c r="R35" s="33" t="s">
        <v>38</v>
      </c>
      <c r="S35" s="34"/>
      <c r="T35" s="7">
        <v>2909</v>
      </c>
      <c r="U35" s="7">
        <v>16432702</v>
      </c>
      <c r="V35" s="7">
        <v>1873</v>
      </c>
      <c r="W35" s="7">
        <v>842800</v>
      </c>
      <c r="X35" s="7">
        <v>7</v>
      </c>
      <c r="Y35" s="7">
        <v>358696.24</v>
      </c>
      <c r="Z35" s="7"/>
      <c r="AA35" s="7"/>
      <c r="AB35" s="7"/>
      <c r="AC35" s="7"/>
      <c r="AD35" s="7"/>
      <c r="AE35" s="7"/>
    </row>
    <row r="36" spans="1:31" x14ac:dyDescent="0.25">
      <c r="A36" s="3" t="s">
        <v>39</v>
      </c>
      <c r="B36" s="7">
        <v>1972</v>
      </c>
      <c r="C36" s="7">
        <v>7582941</v>
      </c>
      <c r="D36" s="7">
        <v>797</v>
      </c>
      <c r="E36" s="7">
        <v>2049238</v>
      </c>
      <c r="F36" s="7">
        <v>10</v>
      </c>
      <c r="G36" s="7">
        <v>62000</v>
      </c>
      <c r="H36" s="7">
        <v>2</v>
      </c>
      <c r="I36" s="7">
        <v>4250</v>
      </c>
      <c r="J36" s="7">
        <v>3</v>
      </c>
      <c r="K36" s="7">
        <v>1500</v>
      </c>
      <c r="L36" s="7">
        <v>1</v>
      </c>
      <c r="M36" s="7">
        <v>2200</v>
      </c>
      <c r="N36" s="7">
        <v>9</v>
      </c>
      <c r="O36" s="7">
        <v>16500</v>
      </c>
      <c r="P36" s="7">
        <v>0</v>
      </c>
      <c r="Q36" s="7">
        <v>0</v>
      </c>
      <c r="R36" s="33" t="s">
        <v>39</v>
      </c>
      <c r="S36" s="34"/>
      <c r="T36" s="7">
        <v>3548</v>
      </c>
      <c r="U36" s="7">
        <v>22179540</v>
      </c>
      <c r="V36" s="7">
        <v>2923</v>
      </c>
      <c r="W36" s="7">
        <v>1229200</v>
      </c>
      <c r="X36" s="7">
        <v>2</v>
      </c>
      <c r="Y36" s="7">
        <v>209040</v>
      </c>
      <c r="Z36" s="7"/>
      <c r="AA36" s="7"/>
      <c r="AB36" s="7"/>
      <c r="AC36" s="7"/>
      <c r="AD36" s="7"/>
      <c r="AE36" s="7"/>
    </row>
    <row r="37" spans="1:31" x14ac:dyDescent="0.25">
      <c r="A37" s="3" t="s">
        <v>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3" t="s">
        <v>40</v>
      </c>
      <c r="S37" s="34"/>
      <c r="T37" s="15"/>
      <c r="U37" s="15"/>
      <c r="V37" s="15"/>
      <c r="W37" s="15"/>
      <c r="X37" s="15"/>
      <c r="Y37" s="15"/>
      <c r="Z37" s="7"/>
      <c r="AA37" s="7"/>
      <c r="AB37" s="7"/>
      <c r="AC37" s="7"/>
      <c r="AD37" s="7"/>
      <c r="AE37" s="7"/>
    </row>
    <row r="38" spans="1:31" x14ac:dyDescent="0.25">
      <c r="A38" s="3" t="s">
        <v>5</v>
      </c>
      <c r="B38" s="7">
        <v>900</v>
      </c>
      <c r="C38" s="7">
        <v>3709392</v>
      </c>
      <c r="D38" s="7">
        <v>409</v>
      </c>
      <c r="E38" s="7">
        <v>1123050</v>
      </c>
      <c r="F38" s="7">
        <v>7</v>
      </c>
      <c r="G38" s="7">
        <v>13480</v>
      </c>
      <c r="H38" s="7">
        <v>3</v>
      </c>
      <c r="I38" s="7">
        <v>1984</v>
      </c>
      <c r="J38" s="7">
        <v>3</v>
      </c>
      <c r="K38" s="7">
        <v>3000</v>
      </c>
      <c r="L38" s="7">
        <v>3</v>
      </c>
      <c r="M38" s="7">
        <v>4951</v>
      </c>
      <c r="N38" s="7">
        <v>4</v>
      </c>
      <c r="O38" s="7">
        <v>8470</v>
      </c>
      <c r="P38" s="7">
        <v>3</v>
      </c>
      <c r="Q38" s="7">
        <v>11000</v>
      </c>
      <c r="R38" s="33" t="s">
        <v>5</v>
      </c>
      <c r="S38" s="34"/>
      <c r="T38" s="7">
        <v>1807</v>
      </c>
      <c r="U38" s="7">
        <v>11567520</v>
      </c>
      <c r="V38" s="7">
        <v>1083</v>
      </c>
      <c r="W38" s="7">
        <v>458000</v>
      </c>
      <c r="X38" s="7">
        <v>1</v>
      </c>
      <c r="Y38" s="7">
        <v>170000</v>
      </c>
      <c r="Z38" s="7"/>
      <c r="AA38" s="7"/>
      <c r="AB38" s="7"/>
      <c r="AC38" s="7"/>
      <c r="AD38" s="7"/>
      <c r="AE38" s="7"/>
    </row>
    <row r="39" spans="1:31" x14ac:dyDescent="0.25">
      <c r="A39" s="3" t="s">
        <v>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33" t="s">
        <v>6</v>
      </c>
      <c r="S39" s="34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x14ac:dyDescent="0.25">
      <c r="A40" s="3" t="s">
        <v>7</v>
      </c>
      <c r="B40" s="7">
        <v>519</v>
      </c>
      <c r="C40" s="7">
        <v>2088079</v>
      </c>
      <c r="D40" s="7">
        <v>263</v>
      </c>
      <c r="E40" s="7">
        <v>917203</v>
      </c>
      <c r="F40" s="7">
        <v>2</v>
      </c>
      <c r="G40" s="7">
        <v>3730</v>
      </c>
      <c r="H40" s="7">
        <v>5</v>
      </c>
      <c r="I40" s="7">
        <v>14802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33" t="s">
        <v>7</v>
      </c>
      <c r="S40" s="34"/>
      <c r="T40" s="7">
        <v>589</v>
      </c>
      <c r="U40" s="7">
        <v>3390320</v>
      </c>
      <c r="V40" s="7">
        <v>388</v>
      </c>
      <c r="W40" s="7">
        <v>160000</v>
      </c>
      <c r="X40" s="7">
        <v>1</v>
      </c>
      <c r="Y40" s="7">
        <v>220500</v>
      </c>
      <c r="Z40" s="7"/>
      <c r="AA40" s="7"/>
      <c r="AB40" s="7"/>
      <c r="AC40" s="7"/>
      <c r="AD40" s="7"/>
      <c r="AE40" s="7"/>
    </row>
    <row r="41" spans="1:31" x14ac:dyDescent="0.25">
      <c r="A41" s="3" t="s">
        <v>8</v>
      </c>
      <c r="B41" s="7">
        <v>2900</v>
      </c>
      <c r="C41" s="7">
        <v>11075953</v>
      </c>
      <c r="D41" s="7">
        <v>1024</v>
      </c>
      <c r="E41" s="7">
        <v>2615027</v>
      </c>
      <c r="F41" s="7">
        <v>0</v>
      </c>
      <c r="G41" s="7">
        <v>0</v>
      </c>
      <c r="H41" s="7">
        <v>12</v>
      </c>
      <c r="I41" s="7">
        <v>17884</v>
      </c>
      <c r="J41" s="7">
        <v>14</v>
      </c>
      <c r="K41" s="7">
        <v>7000</v>
      </c>
      <c r="L41" s="7">
        <v>4</v>
      </c>
      <c r="M41" s="7">
        <v>4280</v>
      </c>
      <c r="N41" s="7">
        <v>0</v>
      </c>
      <c r="O41" s="7">
        <v>0</v>
      </c>
      <c r="P41" s="7">
        <v>0</v>
      </c>
      <c r="Q41" s="7">
        <v>0</v>
      </c>
      <c r="R41" s="33" t="s">
        <v>8</v>
      </c>
      <c r="S41" s="34"/>
      <c r="T41" s="7">
        <v>4378</v>
      </c>
      <c r="U41" s="7">
        <v>24560300</v>
      </c>
      <c r="V41" s="7">
        <v>3642</v>
      </c>
      <c r="W41" s="7">
        <v>1531600</v>
      </c>
      <c r="X41" s="7">
        <v>4</v>
      </c>
      <c r="Y41" s="7">
        <v>891090</v>
      </c>
      <c r="Z41" s="7"/>
      <c r="AA41" s="7"/>
      <c r="AB41" s="7"/>
      <c r="AC41" s="7"/>
      <c r="AD41" s="7"/>
      <c r="AE41" s="7"/>
    </row>
    <row r="42" spans="1:31" x14ac:dyDescent="0.25">
      <c r="A42" s="3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33" t="s">
        <v>41</v>
      </c>
      <c r="S42" s="34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x14ac:dyDescent="0.25">
      <c r="A43" s="3" t="s">
        <v>42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33" t="s">
        <v>42</v>
      </c>
      <c r="S43" s="34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x14ac:dyDescent="0.25">
      <c r="A44" s="3" t="s">
        <v>9</v>
      </c>
      <c r="B44" s="7">
        <v>3044</v>
      </c>
      <c r="C44" s="7">
        <v>12447342</v>
      </c>
      <c r="D44" s="7">
        <v>1588</v>
      </c>
      <c r="E44" s="7">
        <v>4407788</v>
      </c>
      <c r="F44" s="7">
        <v>8</v>
      </c>
      <c r="G44" s="7">
        <v>11300</v>
      </c>
      <c r="H44" s="7">
        <v>21</v>
      </c>
      <c r="I44" s="7">
        <v>45374</v>
      </c>
      <c r="J44" s="7">
        <v>3</v>
      </c>
      <c r="K44" s="7">
        <v>3000</v>
      </c>
      <c r="L44" s="7">
        <v>1</v>
      </c>
      <c r="M44" s="7">
        <v>1000</v>
      </c>
      <c r="N44" s="7">
        <v>5</v>
      </c>
      <c r="O44" s="7">
        <v>6100</v>
      </c>
      <c r="P44" s="7">
        <v>0</v>
      </c>
      <c r="Q44" s="7">
        <v>0</v>
      </c>
      <c r="R44" s="33" t="s">
        <v>9</v>
      </c>
      <c r="S44" s="34"/>
      <c r="T44" s="7">
        <v>2395</v>
      </c>
      <c r="U44" s="15">
        <v>13822600</v>
      </c>
      <c r="V44" s="7">
        <v>1365</v>
      </c>
      <c r="W44" s="7">
        <v>586800</v>
      </c>
      <c r="X44" s="7">
        <v>0</v>
      </c>
      <c r="Y44" s="7">
        <v>0</v>
      </c>
      <c r="Z44" s="7"/>
      <c r="AA44" s="7"/>
      <c r="AB44" s="7"/>
      <c r="AC44" s="7"/>
      <c r="AD44" s="7"/>
      <c r="AE44" s="7"/>
    </row>
    <row r="45" spans="1:31" x14ac:dyDescent="0.25">
      <c r="A45" s="3" t="s">
        <v>10</v>
      </c>
      <c r="B45" s="7">
        <v>1454</v>
      </c>
      <c r="C45" s="7">
        <v>5783703</v>
      </c>
      <c r="D45" s="7">
        <v>919</v>
      </c>
      <c r="E45" s="7">
        <v>2241982</v>
      </c>
      <c r="F45" s="7">
        <v>3</v>
      </c>
      <c r="G45" s="7">
        <v>6900</v>
      </c>
      <c r="H45" s="7">
        <v>5</v>
      </c>
      <c r="I45" s="7">
        <v>8900</v>
      </c>
      <c r="J45" s="7">
        <v>7</v>
      </c>
      <c r="K45" s="7">
        <v>4000</v>
      </c>
      <c r="L45" s="7">
        <v>0</v>
      </c>
      <c r="M45" s="7">
        <v>0</v>
      </c>
      <c r="N45" s="7">
        <v>11</v>
      </c>
      <c r="O45" s="7">
        <v>13300</v>
      </c>
      <c r="P45" s="7">
        <v>0</v>
      </c>
      <c r="Q45" s="7">
        <v>0</v>
      </c>
      <c r="R45" s="33" t="s">
        <v>10</v>
      </c>
      <c r="S45" s="34"/>
      <c r="T45" s="7">
        <v>1352</v>
      </c>
      <c r="U45" s="7">
        <v>8344940</v>
      </c>
      <c r="V45" s="7">
        <v>601</v>
      </c>
      <c r="W45" s="7">
        <v>253200</v>
      </c>
      <c r="X45" s="7">
        <v>1</v>
      </c>
      <c r="Y45" s="7">
        <v>238000</v>
      </c>
      <c r="Z45" s="7"/>
      <c r="AA45" s="7"/>
      <c r="AB45" s="7"/>
      <c r="AC45" s="7"/>
      <c r="AD45" s="7"/>
      <c r="AE45" s="7"/>
    </row>
    <row r="46" spans="1:31" x14ac:dyDescent="0.25">
      <c r="A46" s="3" t="s">
        <v>11</v>
      </c>
      <c r="B46" s="7">
        <v>1628</v>
      </c>
      <c r="C46" s="7">
        <v>6812902</v>
      </c>
      <c r="D46" s="7">
        <v>860</v>
      </c>
      <c r="E46" s="7">
        <v>2854824</v>
      </c>
      <c r="F46" s="7">
        <v>3</v>
      </c>
      <c r="G46" s="7">
        <v>16500</v>
      </c>
      <c r="H46" s="7">
        <v>5</v>
      </c>
      <c r="I46" s="7">
        <v>4200</v>
      </c>
      <c r="J46" s="7">
        <v>9</v>
      </c>
      <c r="K46" s="7">
        <v>5000</v>
      </c>
      <c r="L46" s="7">
        <v>0</v>
      </c>
      <c r="M46" s="7">
        <v>0</v>
      </c>
      <c r="N46" s="7">
        <v>2</v>
      </c>
      <c r="O46" s="7">
        <v>3000</v>
      </c>
      <c r="P46" s="7">
        <v>1</v>
      </c>
      <c r="Q46" s="7">
        <v>35000</v>
      </c>
      <c r="R46" s="33" t="s">
        <v>11</v>
      </c>
      <c r="S46" s="34"/>
      <c r="T46" s="7">
        <v>2467</v>
      </c>
      <c r="U46" s="7">
        <v>15199020</v>
      </c>
      <c r="V46" s="7">
        <v>1579</v>
      </c>
      <c r="W46" s="7">
        <v>665600</v>
      </c>
      <c r="X46" s="7">
        <v>5</v>
      </c>
      <c r="Y46" s="7">
        <v>693350</v>
      </c>
      <c r="Z46" s="7"/>
      <c r="AA46" s="7"/>
      <c r="AB46" s="7"/>
      <c r="AC46" s="7"/>
      <c r="AD46" s="7"/>
      <c r="AE46" s="7"/>
    </row>
    <row r="47" spans="1:31" x14ac:dyDescent="0.25">
      <c r="A47" s="3" t="s">
        <v>12</v>
      </c>
      <c r="B47" s="7">
        <v>582</v>
      </c>
      <c r="C47" s="7">
        <v>2010236</v>
      </c>
      <c r="D47" s="7">
        <v>218</v>
      </c>
      <c r="E47" s="7">
        <v>499105</v>
      </c>
      <c r="F47" s="7">
        <v>2</v>
      </c>
      <c r="G47" s="7">
        <v>10000</v>
      </c>
      <c r="H47" s="7">
        <v>3</v>
      </c>
      <c r="I47" s="7">
        <v>4100</v>
      </c>
      <c r="J47" s="7">
        <v>1</v>
      </c>
      <c r="K47" s="7">
        <v>1000</v>
      </c>
      <c r="L47" s="7">
        <v>0</v>
      </c>
      <c r="M47" s="7">
        <v>0</v>
      </c>
      <c r="N47" s="7">
        <v>5</v>
      </c>
      <c r="O47" s="7">
        <v>5480</v>
      </c>
      <c r="P47" s="7">
        <v>2</v>
      </c>
      <c r="Q47" s="7">
        <v>12682</v>
      </c>
      <c r="R47" s="33" t="s">
        <v>12</v>
      </c>
      <c r="S47" s="34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x14ac:dyDescent="0.25">
      <c r="A48" s="3" t="s">
        <v>13</v>
      </c>
      <c r="B48" s="7">
        <v>668</v>
      </c>
      <c r="C48" s="7">
        <v>2780887</v>
      </c>
      <c r="D48" s="7">
        <v>295</v>
      </c>
      <c r="E48" s="7">
        <v>815084</v>
      </c>
      <c r="F48" s="7">
        <v>0</v>
      </c>
      <c r="G48" s="7">
        <v>0</v>
      </c>
      <c r="H48" s="7">
        <v>0</v>
      </c>
      <c r="I48" s="7">
        <v>0</v>
      </c>
      <c r="J48" s="7">
        <v>1</v>
      </c>
      <c r="K48" s="7">
        <v>1000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33" t="s">
        <v>13</v>
      </c>
      <c r="S48" s="34"/>
      <c r="T48" s="7">
        <v>1464</v>
      </c>
      <c r="U48" s="7">
        <v>9605920</v>
      </c>
      <c r="V48" s="7">
        <v>691</v>
      </c>
      <c r="W48" s="7">
        <v>292400</v>
      </c>
      <c r="X48" s="7">
        <v>5</v>
      </c>
      <c r="Y48" s="7">
        <v>671431</v>
      </c>
      <c r="Z48" s="7"/>
      <c r="AA48" s="7"/>
      <c r="AB48" s="7"/>
      <c r="AC48" s="7"/>
      <c r="AD48" s="7"/>
      <c r="AE48" s="7"/>
    </row>
    <row r="49" spans="1:31" x14ac:dyDescent="0.25">
      <c r="A49" s="3" t="s">
        <v>28</v>
      </c>
      <c r="B49" s="7">
        <v>314</v>
      </c>
      <c r="C49" s="7">
        <v>1199106</v>
      </c>
      <c r="D49" s="7">
        <v>139</v>
      </c>
      <c r="E49" s="7">
        <v>397775</v>
      </c>
      <c r="F49" s="7">
        <v>0</v>
      </c>
      <c r="G49" s="7">
        <v>0</v>
      </c>
      <c r="H49" s="7">
        <v>2</v>
      </c>
      <c r="I49" s="7">
        <v>722</v>
      </c>
      <c r="J49" s="7">
        <v>0</v>
      </c>
      <c r="K49" s="7">
        <v>0</v>
      </c>
      <c r="L49" s="7">
        <v>0</v>
      </c>
      <c r="M49" s="7">
        <v>0</v>
      </c>
      <c r="N49" s="7">
        <v>3</v>
      </c>
      <c r="O49" s="7">
        <v>5150</v>
      </c>
      <c r="P49" s="7">
        <v>0</v>
      </c>
      <c r="Q49" s="7">
        <v>0</v>
      </c>
      <c r="R49" s="33" t="s">
        <v>28</v>
      </c>
      <c r="S49" s="34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1" x14ac:dyDescent="0.25">
      <c r="A50" s="3" t="s">
        <v>15</v>
      </c>
      <c r="B50" s="7">
        <v>786</v>
      </c>
      <c r="C50" s="7">
        <v>3041330</v>
      </c>
      <c r="D50" s="7">
        <v>382</v>
      </c>
      <c r="E50" s="7">
        <v>1344039</v>
      </c>
      <c r="F50" s="7">
        <v>1</v>
      </c>
      <c r="G50" s="7">
        <v>1500</v>
      </c>
      <c r="H50" s="7">
        <v>15</v>
      </c>
      <c r="I50" s="7">
        <v>41364</v>
      </c>
      <c r="J50" s="7">
        <v>2</v>
      </c>
      <c r="K50" s="7">
        <v>1800</v>
      </c>
      <c r="L50" s="7">
        <v>7</v>
      </c>
      <c r="M50" s="7">
        <v>6700</v>
      </c>
      <c r="N50" s="7">
        <v>2</v>
      </c>
      <c r="O50" s="7">
        <v>3500</v>
      </c>
      <c r="P50" s="7">
        <v>0</v>
      </c>
      <c r="Q50" s="7">
        <v>0</v>
      </c>
      <c r="R50" s="33" t="s">
        <v>15</v>
      </c>
      <c r="S50" s="34"/>
      <c r="T50" s="7">
        <v>1621</v>
      </c>
      <c r="U50" s="7">
        <v>9902480</v>
      </c>
      <c r="V50" s="7">
        <v>691</v>
      </c>
      <c r="W50" s="7">
        <v>293200</v>
      </c>
      <c r="X50" s="7">
        <v>2</v>
      </c>
      <c r="Y50" s="7">
        <v>204863</v>
      </c>
      <c r="Z50" s="7"/>
      <c r="AA50" s="7"/>
      <c r="AB50" s="7"/>
      <c r="AC50" s="7"/>
      <c r="AD50" s="7"/>
      <c r="AE50" s="7"/>
    </row>
    <row r="51" spans="1:31" x14ac:dyDescent="0.25">
      <c r="A51" s="3" t="s">
        <v>43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33" t="s">
        <v>43</v>
      </c>
      <c r="S51" s="34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x14ac:dyDescent="0.25">
      <c r="A52" s="3" t="s">
        <v>16</v>
      </c>
      <c r="B52" s="7">
        <v>674</v>
      </c>
      <c r="C52" s="7">
        <v>3075113</v>
      </c>
      <c r="D52" s="7">
        <v>352</v>
      </c>
      <c r="E52" s="7">
        <v>1305394</v>
      </c>
      <c r="F52" s="7">
        <v>9</v>
      </c>
      <c r="G52" s="7">
        <v>21000</v>
      </c>
      <c r="H52" s="7">
        <v>17</v>
      </c>
      <c r="I52" s="7">
        <v>21884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33" t="s">
        <v>16</v>
      </c>
      <c r="S52" s="34"/>
      <c r="T52" s="7">
        <v>1149</v>
      </c>
      <c r="U52" s="7">
        <v>6845560</v>
      </c>
      <c r="V52" s="7">
        <v>458</v>
      </c>
      <c r="W52" s="7">
        <v>186800</v>
      </c>
      <c r="X52" s="7">
        <v>1</v>
      </c>
      <c r="Y52" s="7">
        <v>110000</v>
      </c>
      <c r="Z52" s="7"/>
      <c r="AA52" s="7"/>
      <c r="AB52" s="7"/>
      <c r="AC52" s="7"/>
      <c r="AD52" s="7"/>
      <c r="AE52" s="7"/>
    </row>
    <row r="53" spans="1:31" x14ac:dyDescent="0.25">
      <c r="A53" s="3" t="s">
        <v>17</v>
      </c>
      <c r="B53" s="7">
        <v>311</v>
      </c>
      <c r="C53" s="7">
        <v>1379596</v>
      </c>
      <c r="D53" s="7">
        <v>112</v>
      </c>
      <c r="E53" s="7">
        <v>359369</v>
      </c>
      <c r="F53" s="7">
        <v>0</v>
      </c>
      <c r="G53" s="7">
        <v>0</v>
      </c>
      <c r="H53" s="7">
        <v>1</v>
      </c>
      <c r="I53" s="7">
        <v>1000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33" t="s">
        <v>17</v>
      </c>
      <c r="S53" s="34"/>
      <c r="T53" s="7">
        <v>663</v>
      </c>
      <c r="U53" s="7">
        <v>4010440</v>
      </c>
      <c r="V53" s="7">
        <v>281</v>
      </c>
      <c r="W53" s="7">
        <v>112800</v>
      </c>
      <c r="X53" s="7">
        <v>1</v>
      </c>
      <c r="Y53" s="7">
        <v>256484</v>
      </c>
      <c r="Z53" s="7"/>
      <c r="AA53" s="7"/>
      <c r="AB53" s="7"/>
      <c r="AC53" s="7"/>
      <c r="AD53" s="7"/>
      <c r="AE53" s="7"/>
    </row>
    <row r="54" spans="1:31" x14ac:dyDescent="0.25">
      <c r="A54" s="3" t="s">
        <v>44</v>
      </c>
      <c r="B54" s="7">
        <v>361</v>
      </c>
      <c r="C54" s="7">
        <v>1223547</v>
      </c>
      <c r="D54" s="7">
        <v>188</v>
      </c>
      <c r="E54" s="7">
        <v>686246</v>
      </c>
      <c r="F54" s="7">
        <v>1</v>
      </c>
      <c r="G54" s="7">
        <v>3500</v>
      </c>
      <c r="H54" s="7">
        <v>0</v>
      </c>
      <c r="I54" s="7">
        <v>0</v>
      </c>
      <c r="J54" s="7">
        <v>1</v>
      </c>
      <c r="K54" s="7">
        <v>1000</v>
      </c>
      <c r="L54" s="7">
        <v>2</v>
      </c>
      <c r="M54" s="7">
        <v>1100</v>
      </c>
      <c r="N54" s="7">
        <v>0</v>
      </c>
      <c r="O54" s="7">
        <v>0</v>
      </c>
      <c r="P54" s="7">
        <v>0</v>
      </c>
      <c r="Q54" s="7">
        <v>0</v>
      </c>
      <c r="R54" s="33" t="s">
        <v>44</v>
      </c>
      <c r="S54" s="34"/>
      <c r="T54" s="7">
        <v>2366</v>
      </c>
      <c r="U54" s="7">
        <v>14991760</v>
      </c>
      <c r="V54" s="7">
        <v>1717</v>
      </c>
      <c r="W54" s="7">
        <v>731600</v>
      </c>
      <c r="X54" s="7">
        <v>3</v>
      </c>
      <c r="Y54" s="7">
        <v>357782</v>
      </c>
      <c r="Z54" s="7"/>
      <c r="AA54" s="7"/>
      <c r="AB54" s="7"/>
      <c r="AC54" s="7"/>
      <c r="AD54" s="7"/>
      <c r="AE54" s="7"/>
    </row>
    <row r="55" spans="1:31" x14ac:dyDescent="0.25">
      <c r="A55" s="3" t="s">
        <v>18</v>
      </c>
      <c r="B55" s="7">
        <v>295</v>
      </c>
      <c r="C55" s="7">
        <v>1117059</v>
      </c>
      <c r="D55" s="7">
        <v>147</v>
      </c>
      <c r="E55" s="7">
        <v>499686</v>
      </c>
      <c r="F55" s="7">
        <v>0</v>
      </c>
      <c r="G55" s="7">
        <v>0</v>
      </c>
      <c r="H55" s="7">
        <v>12</v>
      </c>
      <c r="I55" s="7">
        <v>10210</v>
      </c>
      <c r="J55" s="7">
        <v>2</v>
      </c>
      <c r="K55" s="7">
        <v>1500</v>
      </c>
      <c r="L55" s="7">
        <v>0</v>
      </c>
      <c r="M55" s="7">
        <v>0</v>
      </c>
      <c r="N55" s="7">
        <v>2</v>
      </c>
      <c r="O55" s="7">
        <v>2750</v>
      </c>
      <c r="P55" s="7">
        <v>0</v>
      </c>
      <c r="Q55" s="7">
        <v>0</v>
      </c>
      <c r="R55" s="33" t="s">
        <v>18</v>
      </c>
      <c r="S55" s="34"/>
      <c r="T55" s="7">
        <v>1013</v>
      </c>
      <c r="U55" s="7">
        <v>5431420</v>
      </c>
      <c r="V55" s="7">
        <v>807</v>
      </c>
      <c r="W55" s="7">
        <v>337200</v>
      </c>
      <c r="X55" s="7">
        <v>2</v>
      </c>
      <c r="Y55" s="7">
        <v>516814</v>
      </c>
      <c r="Z55" s="7"/>
      <c r="AA55" s="7"/>
      <c r="AB55" s="7"/>
      <c r="AC55" s="7"/>
      <c r="AD55" s="7"/>
      <c r="AE55" s="7"/>
    </row>
    <row r="56" spans="1:31" x14ac:dyDescent="0.25">
      <c r="A56" s="3" t="s">
        <v>19</v>
      </c>
      <c r="B56" s="7">
        <v>115</v>
      </c>
      <c r="C56" s="7">
        <v>515303</v>
      </c>
      <c r="D56" s="7">
        <v>27</v>
      </c>
      <c r="E56" s="7">
        <v>82412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33" t="s">
        <v>19</v>
      </c>
      <c r="S56" s="34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</row>
    <row r="57" spans="1:31" x14ac:dyDescent="0.25">
      <c r="A57" s="3" t="s">
        <v>29</v>
      </c>
      <c r="B57" s="7">
        <v>345</v>
      </c>
      <c r="C57" s="7">
        <v>1293107</v>
      </c>
      <c r="D57" s="7">
        <v>180</v>
      </c>
      <c r="E57" s="7">
        <v>946458</v>
      </c>
      <c r="F57" s="7">
        <v>0</v>
      </c>
      <c r="G57" s="7">
        <v>0</v>
      </c>
      <c r="H57" s="7">
        <v>5</v>
      </c>
      <c r="I57" s="7">
        <v>10560</v>
      </c>
      <c r="J57" s="7">
        <v>2</v>
      </c>
      <c r="K57" s="7">
        <v>1500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33" t="s">
        <v>29</v>
      </c>
      <c r="S57" s="34"/>
      <c r="T57" s="7">
        <v>920</v>
      </c>
      <c r="U57" s="7">
        <v>5098460</v>
      </c>
      <c r="V57" s="7">
        <v>532</v>
      </c>
      <c r="W57" s="7">
        <v>233600</v>
      </c>
      <c r="X57" s="7">
        <v>2</v>
      </c>
      <c r="Y57" s="7">
        <v>400000</v>
      </c>
      <c r="Z57" s="7"/>
      <c r="AA57" s="7"/>
      <c r="AB57" s="7"/>
      <c r="AC57" s="7"/>
      <c r="AD57" s="7"/>
      <c r="AE57" s="7"/>
    </row>
    <row r="58" spans="1:31" x14ac:dyDescent="0.25">
      <c r="A58" s="3" t="s">
        <v>45</v>
      </c>
      <c r="B58" s="7">
        <v>422</v>
      </c>
      <c r="C58" s="7">
        <v>1661026</v>
      </c>
      <c r="D58" s="7">
        <v>255</v>
      </c>
      <c r="E58" s="7">
        <v>819125</v>
      </c>
      <c r="F58" s="7">
        <v>2</v>
      </c>
      <c r="G58" s="7">
        <v>11000</v>
      </c>
      <c r="H58" s="7">
        <v>7</v>
      </c>
      <c r="I58" s="7">
        <v>8431</v>
      </c>
      <c r="J58" s="7">
        <v>2</v>
      </c>
      <c r="K58" s="7">
        <v>2000</v>
      </c>
      <c r="L58" s="7">
        <v>0</v>
      </c>
      <c r="M58" s="7">
        <v>0</v>
      </c>
      <c r="N58" s="7">
        <v>1</v>
      </c>
      <c r="O58" s="7">
        <v>1000</v>
      </c>
      <c r="P58" s="7">
        <v>0</v>
      </c>
      <c r="Q58" s="7">
        <v>0</v>
      </c>
      <c r="R58" s="33" t="s">
        <v>45</v>
      </c>
      <c r="S58" s="34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</row>
    <row r="59" spans="1:31" s="19" customFormat="1" x14ac:dyDescent="0.25">
      <c r="A59" s="17" t="s">
        <v>22</v>
      </c>
      <c r="B59" s="18">
        <f>SUM(B35:B58)</f>
        <v>20502</v>
      </c>
      <c r="C59" s="18">
        <f t="shared" ref="C59:Q59" si="2">SUM(C35:C58)</f>
        <v>83079917.379999995</v>
      </c>
      <c r="D59" s="18">
        <f t="shared" si="2"/>
        <v>9858</v>
      </c>
      <c r="E59" s="18">
        <f t="shared" si="2"/>
        <v>30919979.98</v>
      </c>
      <c r="F59" s="18">
        <f t="shared" si="2"/>
        <v>66</v>
      </c>
      <c r="G59" s="18">
        <f t="shared" si="2"/>
        <v>196261.07</v>
      </c>
      <c r="H59" s="18">
        <f t="shared" si="2"/>
        <v>134</v>
      </c>
      <c r="I59" s="18">
        <f t="shared" si="2"/>
        <v>243471</v>
      </c>
      <c r="J59" s="18">
        <f t="shared" si="2"/>
        <v>80</v>
      </c>
      <c r="K59" s="18">
        <f t="shared" si="2"/>
        <v>54700</v>
      </c>
      <c r="L59" s="18">
        <f t="shared" si="2"/>
        <v>19</v>
      </c>
      <c r="M59" s="18">
        <f t="shared" si="2"/>
        <v>22431</v>
      </c>
      <c r="N59" s="18">
        <f t="shared" si="2"/>
        <v>50</v>
      </c>
      <c r="O59" s="18">
        <f t="shared" si="2"/>
        <v>70515</v>
      </c>
      <c r="P59" s="18">
        <f t="shared" si="2"/>
        <v>6</v>
      </c>
      <c r="Q59" s="18">
        <f t="shared" si="2"/>
        <v>58682</v>
      </c>
      <c r="R59" s="40" t="s">
        <v>22</v>
      </c>
      <c r="S59" s="41"/>
      <c r="T59" s="18">
        <f>SUM(T35:T58)</f>
        <v>28641</v>
      </c>
      <c r="U59" s="18">
        <f t="shared" ref="U59:AE59" si="3">SUM(U35:U58)</f>
        <v>171382982</v>
      </c>
      <c r="V59" s="18">
        <f t="shared" si="3"/>
        <v>18631</v>
      </c>
      <c r="W59" s="18">
        <f t="shared" si="3"/>
        <v>7914800</v>
      </c>
      <c r="X59" s="18">
        <f t="shared" si="3"/>
        <v>37</v>
      </c>
      <c r="Y59" s="18">
        <f t="shared" si="3"/>
        <v>5298050.24</v>
      </c>
      <c r="Z59" s="18">
        <f>SUM(Z35:Z58)</f>
        <v>0</v>
      </c>
      <c r="AA59" s="18">
        <f t="shared" si="3"/>
        <v>0</v>
      </c>
      <c r="AB59" s="18">
        <f t="shared" si="3"/>
        <v>0</v>
      </c>
      <c r="AC59" s="18">
        <f t="shared" si="3"/>
        <v>0</v>
      </c>
      <c r="AD59" s="18">
        <f t="shared" si="3"/>
        <v>0</v>
      </c>
      <c r="AE59" s="18">
        <f t="shared" si="3"/>
        <v>0</v>
      </c>
    </row>
  </sheetData>
  <mergeCells count="76">
    <mergeCell ref="R59:S59"/>
    <mergeCell ref="R48:S48"/>
    <mergeCell ref="R49:S49"/>
    <mergeCell ref="R50:S50"/>
    <mergeCell ref="R51:S51"/>
    <mergeCell ref="R52:S52"/>
    <mergeCell ref="R53:S53"/>
    <mergeCell ref="R54:S54"/>
    <mergeCell ref="R55:S55"/>
    <mergeCell ref="R56:S56"/>
    <mergeCell ref="R57:S57"/>
    <mergeCell ref="R58:S58"/>
    <mergeCell ref="X33:Y33"/>
    <mergeCell ref="R34:S34"/>
    <mergeCell ref="T33:U33"/>
    <mergeCell ref="V33:W33"/>
    <mergeCell ref="R47:S47"/>
    <mergeCell ref="R36:S36"/>
    <mergeCell ref="R37:S37"/>
    <mergeCell ref="R38:S38"/>
    <mergeCell ref="R39:S39"/>
    <mergeCell ref="R40:S40"/>
    <mergeCell ref="R41:S41"/>
    <mergeCell ref="R42:S42"/>
    <mergeCell ref="R43:S43"/>
    <mergeCell ref="R44:S44"/>
    <mergeCell ref="R45:S45"/>
    <mergeCell ref="R46:S46"/>
    <mergeCell ref="R35:S35"/>
    <mergeCell ref="L33:M33"/>
    <mergeCell ref="N33:O33"/>
    <mergeCell ref="P33:Q33"/>
    <mergeCell ref="R33:S33"/>
    <mergeCell ref="L21:M21"/>
    <mergeCell ref="L22:M22"/>
    <mergeCell ref="L23:M23"/>
    <mergeCell ref="L24:M24"/>
    <mergeCell ref="L25:M25"/>
    <mergeCell ref="B33:C33"/>
    <mergeCell ref="D33:E33"/>
    <mergeCell ref="F33:G33"/>
    <mergeCell ref="H33:I33"/>
    <mergeCell ref="J33:K33"/>
    <mergeCell ref="L20:M20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B1:C1"/>
    <mergeCell ref="D1:E1"/>
    <mergeCell ref="F1:G1"/>
    <mergeCell ref="H1:I1"/>
    <mergeCell ref="J1:K1"/>
    <mergeCell ref="AD33:AE33"/>
    <mergeCell ref="AB33:AC33"/>
    <mergeCell ref="Z33:AA33"/>
    <mergeCell ref="V1:W1"/>
    <mergeCell ref="L2:M2"/>
    <mergeCell ref="L1:M1"/>
    <mergeCell ref="L8:M8"/>
    <mergeCell ref="N1:O1"/>
    <mergeCell ref="P1:Q1"/>
    <mergeCell ref="R1:S1"/>
    <mergeCell ref="T1:U1"/>
    <mergeCell ref="L3:M3"/>
    <mergeCell ref="L4:M4"/>
    <mergeCell ref="L5:M5"/>
    <mergeCell ref="L6:M6"/>
    <mergeCell ref="L7:M7"/>
  </mergeCells>
  <pageMargins left="0" right="0" top="0.78740157480314965" bottom="0.78740157480314965" header="0.31496062992125984" footer="0.31496062992125984"/>
  <pageSetup paperSize="9" scale="4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Stat. aktuální měsíc</vt:lpstr>
      <vt:lpstr>Stat. od začátku roku</vt:lpstr>
      <vt:lpstr>Aktuální měsíc</vt:lpstr>
      <vt:lpstr>Celkem od začátku roku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Kolářová Hana Bc. (UL)</dc:creator>
  <cp:lastModifiedBy>Tuček Michal Bc. (UPU-KRP)</cp:lastModifiedBy>
  <cp:lastPrinted>2018-01-06T12:51:23Z</cp:lastPrinted>
  <dcterms:created xsi:type="dcterms:W3CDTF">2013-02-16T16:17:58Z</dcterms:created>
  <dcterms:modified xsi:type="dcterms:W3CDTF">2018-01-06T13:37:18Z</dcterms:modified>
</cp:coreProperties>
</file>