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19815" windowHeight="8160" activeTab="1"/>
  </bookViews>
  <sheets>
    <sheet name="Krycí list" sheetId="1" r:id="rId1"/>
    <sheet name="Položky" sheetId="3" r:id="rId2"/>
  </sheets>
  <definedNames>
    <definedName name="cisloobjektu">'Krycí list'!$A$4</definedName>
    <definedName name="cislostavby">'Krycí list'!$A$6</definedName>
    <definedName name="Datum">'Krycí list'!$B$26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'Krycí list'!$F$4</definedName>
    <definedName name="MJ">'Krycí list'!$G$4</definedName>
    <definedName name="Mont">#REF!</definedName>
    <definedName name="Montaz0">Položky!#REF!</definedName>
    <definedName name="NazevDilu">#REF!</definedName>
    <definedName name="nazevobjektu">'Krycí list'!$C$4</definedName>
    <definedName name="nazevstavby">'Krycí list'!$C$6</definedName>
    <definedName name="_xlnm.Print_Titles" localSheetId="1">Položky!$1:$6</definedName>
    <definedName name="Objednatel">'Krycí list'!$C$8</definedName>
    <definedName name="_xlnm.Print_Area" localSheetId="0">'Krycí list'!$A$1:$G$45</definedName>
    <definedName name="_xlnm.Print_Area" localSheetId="1">Položky!$A$1:$G$19</definedName>
    <definedName name="PocetMJ">'Krycí list'!$G$7</definedName>
    <definedName name="Poznamka">'Krycí list'!$B$37</definedName>
    <definedName name="Projektant">'Krycí list'!$C$7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1" hidden="1">0</definedName>
    <definedName name="solver_num" localSheetId="1" hidden="1">0</definedName>
    <definedName name="solver_opt" localSheetId="1" hidden="1">Položky!#REF!</definedName>
    <definedName name="solver_typ" localSheetId="1" hidden="1">1</definedName>
    <definedName name="solver_val" localSheetId="1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4519"/>
</workbook>
</file>

<file path=xl/calcChain.xml><?xml version="1.0" encoding="utf-8"?>
<calcChain xmlns="http://schemas.openxmlformats.org/spreadsheetml/2006/main">
  <c r="BE18" i="3"/>
  <c r="BD18"/>
  <c r="BC18"/>
  <c r="BA18"/>
  <c r="G18"/>
  <c r="BB18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3"/>
  <c r="BD13"/>
  <c r="BC13"/>
  <c r="BA13"/>
  <c r="G13"/>
  <c r="BB13" s="1"/>
  <c r="BE12"/>
  <c r="BD12"/>
  <c r="BC12"/>
  <c r="BA12"/>
  <c r="G12"/>
  <c r="BB12" s="1"/>
  <c r="BE11"/>
  <c r="BD11"/>
  <c r="BC11"/>
  <c r="BA11"/>
  <c r="G11"/>
  <c r="BB11" s="1"/>
  <c r="BE10"/>
  <c r="BD10"/>
  <c r="BC10"/>
  <c r="BA10"/>
  <c r="G10"/>
  <c r="BB10" s="1"/>
  <c r="BE9"/>
  <c r="BD9"/>
  <c r="BC9"/>
  <c r="BA9"/>
  <c r="G9"/>
  <c r="BE8"/>
  <c r="BD8"/>
  <c r="BC8"/>
  <c r="BA8"/>
  <c r="G8"/>
  <c r="BB8" s="1"/>
  <c r="C19"/>
  <c r="F3"/>
  <c r="G22" i="1"/>
  <c r="G21" s="1"/>
  <c r="F34"/>
  <c r="F33"/>
  <c r="F31"/>
  <c r="G8"/>
  <c r="BC19" i="3" l="1"/>
  <c r="C14" i="1" s="1"/>
  <c r="G19" i="3"/>
  <c r="BA19"/>
  <c r="C16" i="1" s="1"/>
  <c r="BE19" i="3"/>
  <c r="C20" i="1" s="1"/>
  <c r="BD19" i="3"/>
  <c r="C15" i="1" s="1"/>
  <c r="BB9" i="3"/>
  <c r="BB19" s="1"/>
  <c r="C17" i="1" s="1"/>
  <c r="C18" l="1"/>
  <c r="C21" s="1"/>
  <c r="C22" s="1"/>
</calcChain>
</file>

<file path=xl/sharedStrings.xml><?xml version="1.0" encoding="utf-8"?>
<sst xmlns="http://schemas.openxmlformats.org/spreadsheetml/2006/main" count="113" uniqueCount="84">
  <si>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</si>
  <si>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</si>
  <si>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</si>
  <si>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</si>
  <si>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</si>
  <si>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</si>
  <si>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</si>
  <si>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</si>
  <si>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</si>
  <si>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</si>
  <si>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</si>
  <si>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</si>
  <si>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</si>
  <si>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</si>
  <si>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</si>
  <si>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</si>
  <si>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</si>
  <si>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</si>
  <si>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</si>
  <si>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</si>
  <si>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</si>
  <si>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</si>
  <si>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</si>
  <si>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</si>
  <si>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</si>
  <si>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</si>
  <si>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</si>
  <si>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</si>
  <si>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</si>
  <si>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</si>
  <si>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</si>
  <si>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</si>
  <si>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</si>
  <si>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</si>
  <si>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</si>
  <si>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</si>
  <si>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</si>
  <si>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</si>
  <si>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</si>
  <si>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</si>
  <si>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</si>
  <si>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</si>
  <si>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</si>
  <si>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</si>
  <si>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</si>
  <si>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</si>
  <si>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</si>
  <si>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</si>
  <si>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</si>
  <si>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</si>
  <si>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</si>
  <si>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</si>
  <si>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</si>
  <si>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</si>
  <si>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722</t>
  </si>
  <si>
    <t>Vnitřní vodovod</t>
  </si>
  <si>
    <t>722130212R00</t>
  </si>
  <si>
    <t>m</t>
  </si>
  <si>
    <t>722182006RT1</t>
  </si>
  <si>
    <t>Montáž izolačních skruží na potrubí přímé DN 80 samolepící spoj, rychlouzávěr</t>
  </si>
  <si>
    <t>722230102R00</t>
  </si>
  <si>
    <t>kus</t>
  </si>
  <si>
    <t>722239102R00</t>
  </si>
  <si>
    <t>722241133R00</t>
  </si>
  <si>
    <t>722249102R00</t>
  </si>
  <si>
    <t>722254231RT4</t>
  </si>
  <si>
    <t>722259201R00</t>
  </si>
  <si>
    <t>722259114Rkk</t>
  </si>
  <si>
    <t>Přenosný hasící přístroj práškový hasící schopnost  21 a</t>
  </si>
  <si>
    <t>722259201Rkk</t>
  </si>
  <si>
    <t xml:space="preserve">Montáž hasících přístrojů </t>
  </si>
  <si>
    <t>12444.Rkk</t>
  </si>
  <si>
    <t xml:space="preserve">Evakuační značení </t>
  </si>
  <si>
    <t>kpl</t>
  </si>
  <si>
    <t>požární</t>
  </si>
  <si>
    <t>ÚP MOST-REKONSTRUKCE BUDOVY "B"</t>
  </si>
  <si>
    <t>ROZPOČET - POŽÁRNÍ VYBAVENÍ</t>
  </si>
  <si>
    <t>Potrubí z trub.závit.pozink.bezešvých 11353, DN 1"</t>
  </si>
  <si>
    <t>Armatura se 2závity - ventil přímý Ke 83 T, G 1"</t>
  </si>
  <si>
    <t>Montáž vodovodních armatur 2závity, G 1"</t>
  </si>
  <si>
    <t>Armatura požární - hydrant K 522 d, G 1"</t>
  </si>
  <si>
    <t xml:space="preserve">Montáž armatury požární - hydrant  G 1" </t>
  </si>
  <si>
    <t xml:space="preserve">Montáž hydrantového systému DN 1" </t>
  </si>
  <si>
    <t>Hydrantový systém DN 1", box nerez průměr 1", stálotvará hadice</t>
  </si>
</sst>
</file>

<file path=xl/styles.xml><?xml version="1.0" encoding="utf-8"?>
<styleSheet xmlns="http://schemas.openxmlformats.org/spreadsheetml/2006/main">
  <numFmts count="2">
    <numFmt numFmtId="164" formatCode="dd/mm/yy"/>
    <numFmt numFmtId="165" formatCode="#,##0\ &quot;Kč&quot;"/>
  </numFmts>
  <fonts count="18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31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9" fillId="0" borderId="0" xfId="1"/>
    <xf numFmtId="0" fontId="9" fillId="0" borderId="0" xfId="1" applyFill="1"/>
    <xf numFmtId="0" fontId="12" fillId="0" borderId="0" xfId="1" applyFont="1" applyFill="1" applyAlignment="1">
      <alignment horizontal="centerContinuous"/>
    </xf>
    <xf numFmtId="0" fontId="13" fillId="0" borderId="0" xfId="1" applyFont="1" applyFill="1" applyAlignment="1">
      <alignment horizontal="centerContinuous"/>
    </xf>
    <xf numFmtId="0" fontId="13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1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1" xfId="1" applyFont="1" applyFill="1" applyBorder="1" applyAlignment="1">
      <alignment horizontal="center"/>
    </xf>
    <xf numFmtId="0" fontId="5" fillId="0" borderId="50" xfId="1" applyFont="1" applyFill="1" applyBorder="1" applyAlignment="1">
      <alignment horizontal="center"/>
    </xf>
    <xf numFmtId="49" fontId="5" fillId="0" borderId="50" xfId="1" applyNumberFormat="1" applyFont="1" applyFill="1" applyBorder="1" applyAlignment="1">
      <alignment horizontal="left"/>
    </xf>
    <xf numFmtId="0" fontId="5" fillId="0" borderId="50" xfId="1" applyFont="1" applyFill="1" applyBorder="1"/>
    <xf numFmtId="0" fontId="9" fillId="0" borderId="50" xfId="1" applyFill="1" applyBorder="1" applyAlignment="1">
      <alignment horizontal="center"/>
    </xf>
    <xf numFmtId="0" fontId="9" fillId="0" borderId="50" xfId="1" applyNumberFormat="1" applyFill="1" applyBorder="1" applyAlignment="1">
      <alignment horizontal="right"/>
    </xf>
    <xf numFmtId="0" fontId="9" fillId="0" borderId="50" xfId="1" applyNumberFormat="1" applyFill="1" applyBorder="1"/>
    <xf numFmtId="0" fontId="9" fillId="0" borderId="0" xfId="1" applyNumberFormat="1"/>
    <xf numFmtId="0" fontId="14" fillId="0" borderId="0" xfId="1" applyFont="1"/>
    <xf numFmtId="0" fontId="7" fillId="0" borderId="50" xfId="1" applyFont="1" applyFill="1" applyBorder="1" applyAlignment="1">
      <alignment horizontal="center"/>
    </xf>
    <xf numFmtId="49" fontId="8" fillId="0" borderId="50" xfId="1" applyNumberFormat="1" applyFont="1" applyFill="1" applyBorder="1" applyAlignment="1">
      <alignment horizontal="left"/>
    </xf>
    <xf numFmtId="0" fontId="8" fillId="0" borderId="50" xfId="1" applyFont="1" applyFill="1" applyBorder="1" applyAlignment="1">
      <alignment wrapText="1"/>
    </xf>
    <xf numFmtId="49" fontId="15" fillId="0" borderId="50" xfId="1" applyNumberFormat="1" applyFont="1" applyFill="1" applyBorder="1" applyAlignment="1">
      <alignment horizontal="center" shrinkToFit="1"/>
    </xf>
    <xf numFmtId="4" fontId="15" fillId="0" borderId="50" xfId="1" applyNumberFormat="1" applyFont="1" applyFill="1" applyBorder="1" applyAlignment="1">
      <alignment horizontal="right"/>
    </xf>
    <xf numFmtId="4" fontId="15" fillId="0" borderId="50" xfId="1" applyNumberFormat="1" applyFont="1" applyFill="1" applyBorder="1"/>
    <xf numFmtId="0" fontId="9" fillId="0" borderId="52" xfId="1" applyFill="1" applyBorder="1" applyAlignment="1">
      <alignment horizontal="center"/>
    </xf>
    <xf numFmtId="49" fontId="3" fillId="0" borderId="52" xfId="1" applyNumberFormat="1" applyFont="1" applyFill="1" applyBorder="1" applyAlignment="1">
      <alignment horizontal="left"/>
    </xf>
    <xf numFmtId="0" fontId="3" fillId="0" borderId="52" xfId="1" applyFont="1" applyFill="1" applyBorder="1"/>
    <xf numFmtId="4" fontId="9" fillId="0" borderId="52" xfId="1" applyNumberFormat="1" applyFill="1" applyBorder="1" applyAlignment="1">
      <alignment horizontal="right"/>
    </xf>
    <xf numFmtId="4" fontId="5" fillId="0" borderId="52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6" fillId="0" borderId="0" xfId="1" applyFont="1" applyAlignment="1"/>
    <xf numFmtId="0" fontId="9" fillId="0" borderId="0" xfId="1" applyAlignment="1">
      <alignment horizontal="right"/>
    </xf>
    <xf numFmtId="0" fontId="17" fillId="0" borderId="0" xfId="1" applyFont="1" applyBorder="1"/>
    <xf numFmtId="3" fontId="17" fillId="0" borderId="0" xfId="1" applyNumberFormat="1" applyFont="1" applyBorder="1" applyAlignment="1">
      <alignment horizontal="right"/>
    </xf>
    <xf numFmtId="4" fontId="17" fillId="0" borderId="0" xfId="1" applyNumberFormat="1" applyFont="1" applyBorder="1"/>
    <xf numFmtId="0" fontId="16" fillId="0" borderId="0" xfId="1" applyFont="1" applyBorder="1" applyAlignment="1"/>
    <xf numFmtId="0" fontId="9" fillId="0" borderId="0" xfId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11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0" workbookViewId="0">
      <selection activeCell="C6" sqref="C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/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74</v>
      </c>
      <c r="D6" s="10"/>
      <c r="E6" s="10"/>
      <c r="F6" s="18"/>
      <c r="G6" s="12"/>
    </row>
    <row r="7" spans="1:57">
      <c r="A7" s="13" t="s">
        <v>8</v>
      </c>
      <c r="B7" s="15"/>
      <c r="C7" s="118"/>
      <c r="D7" s="119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118"/>
      <c r="D8" s="119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120"/>
      <c r="F11" s="121"/>
      <c r="G11" s="122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 t="e">
        <f>Dodavka</f>
        <v>#REF!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 t="e">
        <f>Mont</f>
        <v>#REF!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 t="e">
        <f>HSV</f>
        <v>#REF!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 t="e">
        <f>PSV</f>
        <v>#REF!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 t="e">
        <f>SUM(C14:C17)</f>
        <v>#REF!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 t="e">
        <f>HZS</f>
        <v>#REF!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 t="e">
        <f>C18+C20</f>
        <v>#REF!</v>
      </c>
      <c r="D21" s="24" t="s">
        <v>29</v>
      </c>
      <c r="E21" s="46"/>
      <c r="F21" s="47"/>
      <c r="G21" s="42" t="e">
        <f>G22-SUM(G14:G20)</f>
        <v>#REF!</v>
      </c>
    </row>
    <row r="22" spans="1:7" ht="15.95" customHeight="1" thickBot="1">
      <c r="A22" s="24" t="s">
        <v>30</v>
      </c>
      <c r="B22" s="25"/>
      <c r="C22" s="51" t="e">
        <f>C21+G22</f>
        <v>#REF!</v>
      </c>
      <c r="D22" s="52" t="s">
        <v>31</v>
      </c>
      <c r="E22" s="53"/>
      <c r="F22" s="54"/>
      <c r="G22" s="42" t="e">
        <f>VRN</f>
        <v>#REF!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8">
        <v>0</v>
      </c>
      <c r="D29" s="15" t="s">
        <v>40</v>
      </c>
      <c r="E29" s="16"/>
      <c r="F29" s="59">
        <v>45245</v>
      </c>
      <c r="G29" s="17"/>
    </row>
    <row r="30" spans="1:7">
      <c r="A30" s="13" t="s">
        <v>39</v>
      </c>
      <c r="B30" s="15"/>
      <c r="C30" s="58">
        <v>9</v>
      </c>
      <c r="D30" s="15" t="s">
        <v>40</v>
      </c>
      <c r="E30" s="16"/>
      <c r="F30" s="59">
        <v>0</v>
      </c>
      <c r="G30" s="17"/>
    </row>
    <row r="31" spans="1:7">
      <c r="A31" s="13" t="s">
        <v>41</v>
      </c>
      <c r="B31" s="15"/>
      <c r="C31" s="58">
        <v>9</v>
      </c>
      <c r="D31" s="15" t="s">
        <v>40</v>
      </c>
      <c r="E31" s="16"/>
      <c r="F31" s="60">
        <f>ROUND(PRODUCT(F30,C31/100),1)</f>
        <v>0</v>
      </c>
      <c r="G31" s="27"/>
    </row>
    <row r="32" spans="1:7">
      <c r="A32" s="13" t="s">
        <v>39</v>
      </c>
      <c r="B32" s="15"/>
      <c r="C32" s="58">
        <v>22</v>
      </c>
      <c r="D32" s="15" t="s">
        <v>40</v>
      </c>
      <c r="E32" s="16"/>
      <c r="F32" s="59">
        <v>0</v>
      </c>
      <c r="G32" s="17"/>
    </row>
    <row r="33" spans="1:8">
      <c r="A33" s="13" t="s">
        <v>41</v>
      </c>
      <c r="B33" s="15"/>
      <c r="C33" s="58">
        <v>22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CEILING(SUM(F29:F33),1)</f>
        <v>45245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23"/>
      <c r="C37" s="123"/>
      <c r="D37" s="123"/>
      <c r="E37" s="123"/>
      <c r="F37" s="123"/>
      <c r="G37" s="123"/>
      <c r="H37" t="s">
        <v>4</v>
      </c>
    </row>
    <row r="38" spans="1:8" ht="12.75" customHeight="1">
      <c r="A38" s="68"/>
      <c r="B38" s="123"/>
      <c r="C38" s="123"/>
      <c r="D38" s="123"/>
      <c r="E38" s="123"/>
      <c r="F38" s="123"/>
      <c r="G38" s="123"/>
      <c r="H38" t="s">
        <v>4</v>
      </c>
    </row>
    <row r="39" spans="1:8">
      <c r="A39" s="68"/>
      <c r="B39" s="123"/>
      <c r="C39" s="123"/>
      <c r="D39" s="123"/>
      <c r="E39" s="123"/>
      <c r="F39" s="123"/>
      <c r="G39" s="123"/>
      <c r="H39" t="s">
        <v>4</v>
      </c>
    </row>
    <row r="40" spans="1:8">
      <c r="A40" s="68"/>
      <c r="B40" s="123"/>
      <c r="C40" s="123"/>
      <c r="D40" s="123"/>
      <c r="E40" s="123"/>
      <c r="F40" s="123"/>
      <c r="G40" s="123"/>
      <c r="H40" t="s">
        <v>4</v>
      </c>
    </row>
    <row r="41" spans="1:8">
      <c r="A41" s="68"/>
      <c r="B41" s="123"/>
      <c r="C41" s="123"/>
      <c r="D41" s="123"/>
      <c r="E41" s="123"/>
      <c r="F41" s="123"/>
      <c r="G41" s="123"/>
      <c r="H41" t="s">
        <v>4</v>
      </c>
    </row>
    <row r="42" spans="1:8">
      <c r="A42" s="68"/>
      <c r="B42" s="123"/>
      <c r="C42" s="123"/>
      <c r="D42" s="123"/>
      <c r="E42" s="123"/>
      <c r="F42" s="123"/>
      <c r="G42" s="123"/>
      <c r="H42" t="s">
        <v>4</v>
      </c>
    </row>
    <row r="43" spans="1:8">
      <c r="A43" s="68"/>
      <c r="B43" s="123"/>
      <c r="C43" s="123"/>
      <c r="D43" s="123"/>
      <c r="E43" s="123"/>
      <c r="F43" s="123"/>
      <c r="G43" s="123"/>
      <c r="H43" t="s">
        <v>4</v>
      </c>
    </row>
    <row r="44" spans="1:8">
      <c r="A44" s="68"/>
      <c r="B44" s="123"/>
      <c r="C44" s="123"/>
      <c r="D44" s="123"/>
      <c r="E44" s="123"/>
      <c r="F44" s="123"/>
      <c r="G44" s="123"/>
      <c r="H44" t="s">
        <v>4</v>
      </c>
    </row>
    <row r="45" spans="1:8" ht="3" customHeight="1">
      <c r="A45" s="68"/>
      <c r="B45" s="123"/>
      <c r="C45" s="123"/>
      <c r="D45" s="123"/>
      <c r="E45" s="123"/>
      <c r="F45" s="123"/>
      <c r="G45" s="123"/>
      <c r="H45" t="s">
        <v>4</v>
      </c>
    </row>
    <row r="46" spans="1:8">
      <c r="B46" s="117"/>
      <c r="C46" s="117"/>
      <c r="D46" s="117"/>
      <c r="E46" s="117"/>
      <c r="F46" s="117"/>
      <c r="G46" s="117"/>
    </row>
    <row r="47" spans="1:8">
      <c r="B47" s="117"/>
      <c r="C47" s="117"/>
      <c r="D47" s="117"/>
      <c r="E47" s="117"/>
      <c r="F47" s="117"/>
      <c r="G47" s="117"/>
    </row>
    <row r="48" spans="1:8">
      <c r="B48" s="117"/>
      <c r="C48" s="117"/>
      <c r="D48" s="117"/>
      <c r="E48" s="117"/>
      <c r="F48" s="117"/>
      <c r="G48" s="117"/>
    </row>
    <row r="49" spans="2:7">
      <c r="B49" s="117"/>
      <c r="C49" s="117"/>
      <c r="D49" s="117"/>
      <c r="E49" s="117"/>
      <c r="F49" s="117"/>
      <c r="G49" s="117"/>
    </row>
    <row r="50" spans="2:7">
      <c r="B50" s="117"/>
      <c r="C50" s="117"/>
      <c r="D50" s="117"/>
      <c r="E50" s="117"/>
      <c r="F50" s="117"/>
      <c r="G50" s="117"/>
    </row>
    <row r="51" spans="2:7">
      <c r="B51" s="117"/>
      <c r="C51" s="117"/>
      <c r="D51" s="117"/>
      <c r="E51" s="117"/>
      <c r="F51" s="117"/>
      <c r="G51" s="117"/>
    </row>
    <row r="52" spans="2:7">
      <c r="B52" s="117"/>
      <c r="C52" s="117"/>
      <c r="D52" s="117"/>
      <c r="E52" s="117"/>
      <c r="F52" s="117"/>
      <c r="G52" s="117"/>
    </row>
    <row r="53" spans="2:7">
      <c r="B53" s="117"/>
      <c r="C53" s="117"/>
      <c r="D53" s="117"/>
      <c r="E53" s="117"/>
      <c r="F53" s="117"/>
      <c r="G53" s="117"/>
    </row>
    <row r="54" spans="2:7">
      <c r="B54" s="117"/>
      <c r="C54" s="117"/>
      <c r="D54" s="117"/>
      <c r="E54" s="117"/>
      <c r="F54" s="117"/>
      <c r="G54" s="117"/>
    </row>
    <row r="55" spans="2:7">
      <c r="B55" s="117"/>
      <c r="C55" s="117"/>
      <c r="D55" s="117"/>
      <c r="E55" s="117"/>
      <c r="F55" s="117"/>
      <c r="G55" s="117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CZ92"/>
  <sheetViews>
    <sheetView showGridLines="0" showZeros="0" tabSelected="1" workbookViewId="0">
      <selection activeCell="C15" sqref="C15"/>
    </sheetView>
  </sheetViews>
  <sheetFormatPr defaultRowHeight="12.75"/>
  <cols>
    <col min="1" max="1" width="3.85546875" style="69" customWidth="1"/>
    <col min="2" max="2" width="12" style="69" customWidth="1"/>
    <col min="3" max="3" width="40.42578125" style="69" customWidth="1"/>
    <col min="4" max="4" width="5.5703125" style="69" customWidth="1"/>
    <col min="5" max="5" width="8.5703125" style="111" customWidth="1"/>
    <col min="6" max="6" width="9.85546875" style="69" customWidth="1"/>
    <col min="7" max="7" width="13.85546875" style="69" customWidth="1"/>
    <col min="8" max="16384" width="9.140625" style="69"/>
  </cols>
  <sheetData>
    <row r="1" spans="1:104" ht="15.75">
      <c r="A1" s="124" t="s">
        <v>44</v>
      </c>
      <c r="B1" s="124"/>
      <c r="C1" s="124"/>
      <c r="D1" s="124"/>
      <c r="E1" s="124"/>
      <c r="F1" s="124"/>
      <c r="G1" s="124"/>
    </row>
    <row r="2" spans="1:104" ht="13.5" thickBot="1">
      <c r="A2" s="70"/>
      <c r="B2" s="71"/>
      <c r="C2" s="72"/>
      <c r="D2" s="72"/>
      <c r="E2" s="73"/>
      <c r="F2" s="72"/>
      <c r="G2" s="72"/>
    </row>
    <row r="3" spans="1:104" ht="13.5" thickTop="1">
      <c r="A3" s="125" t="s">
        <v>5</v>
      </c>
      <c r="B3" s="126"/>
      <c r="C3" s="74" t="s">
        <v>75</v>
      </c>
      <c r="D3" s="75"/>
      <c r="E3" s="76"/>
      <c r="F3" s="77" t="e">
        <f>#REF!</f>
        <v>#REF!</v>
      </c>
      <c r="G3" s="78"/>
    </row>
    <row r="4" spans="1:104" ht="13.5" thickBot="1">
      <c r="A4" s="127" t="s">
        <v>1</v>
      </c>
      <c r="B4" s="128"/>
      <c r="C4" s="79" t="s">
        <v>76</v>
      </c>
      <c r="D4" s="80"/>
      <c r="E4" s="129"/>
      <c r="F4" s="129"/>
      <c r="G4" s="130"/>
    </row>
    <row r="5" spans="1:104" ht="13.5" thickTop="1">
      <c r="A5" s="81"/>
      <c r="B5" s="82"/>
      <c r="C5" s="82"/>
      <c r="D5" s="70"/>
      <c r="E5" s="83"/>
      <c r="F5" s="70"/>
      <c r="G5" s="84"/>
    </row>
    <row r="6" spans="1:104">
      <c r="A6" s="85" t="s">
        <v>45</v>
      </c>
      <c r="B6" s="86" t="s">
        <v>46</v>
      </c>
      <c r="C6" s="86" t="s">
        <v>47</v>
      </c>
      <c r="D6" s="86" t="s">
        <v>48</v>
      </c>
      <c r="E6" s="87" t="s">
        <v>49</v>
      </c>
      <c r="F6" s="86" t="s">
        <v>50</v>
      </c>
      <c r="G6" s="88" t="s">
        <v>51</v>
      </c>
    </row>
    <row r="7" spans="1:104">
      <c r="A7" s="89" t="s">
        <v>52</v>
      </c>
      <c r="B7" s="90" t="s">
        <v>54</v>
      </c>
      <c r="C7" s="91" t="s">
        <v>55</v>
      </c>
      <c r="D7" s="92"/>
      <c r="E7" s="93"/>
      <c r="F7" s="93"/>
      <c r="G7" s="94"/>
      <c r="H7" s="95"/>
      <c r="I7" s="95"/>
      <c r="O7" s="96">
        <v>1</v>
      </c>
    </row>
    <row r="8" spans="1:104">
      <c r="A8" s="97">
        <v>1</v>
      </c>
      <c r="B8" s="98" t="s">
        <v>56</v>
      </c>
      <c r="C8" s="99" t="s">
        <v>77</v>
      </c>
      <c r="D8" s="100" t="s">
        <v>57</v>
      </c>
      <c r="E8" s="101">
        <v>30</v>
      </c>
      <c r="F8" s="101"/>
      <c r="G8" s="102">
        <f t="shared" ref="G8:G18" si="0">E8*F8</f>
        <v>0</v>
      </c>
      <c r="O8" s="96">
        <v>2</v>
      </c>
      <c r="AA8" s="69">
        <v>12</v>
      </c>
      <c r="AB8" s="69">
        <v>7</v>
      </c>
      <c r="AC8" s="69">
        <v>1</v>
      </c>
      <c r="AZ8" s="69">
        <v>2</v>
      </c>
      <c r="BA8" s="69">
        <f t="shared" ref="BA8:BA18" si="1">IF(AZ8=1,G8,0)</f>
        <v>0</v>
      </c>
      <c r="BB8" s="69">
        <f t="shared" ref="BB8:BB18" si="2">IF(AZ8=2,G8,0)</f>
        <v>0</v>
      </c>
      <c r="BC8" s="69">
        <f t="shared" ref="BC8:BC18" si="3">IF(AZ8=3,G8,0)</f>
        <v>0</v>
      </c>
      <c r="BD8" s="69">
        <f t="shared" ref="BD8:BD18" si="4">IF(AZ8=4,G8,0)</f>
        <v>0</v>
      </c>
      <c r="BE8" s="69">
        <f t="shared" ref="BE8:BE18" si="5">IF(AZ8=5,G8,0)</f>
        <v>0</v>
      </c>
      <c r="CZ8" s="69">
        <v>5.6600000000000001E-3</v>
      </c>
    </row>
    <row r="9" spans="1:104" ht="22.5">
      <c r="A9" s="97">
        <v>2</v>
      </c>
      <c r="B9" s="98" t="s">
        <v>58</v>
      </c>
      <c r="C9" s="99" t="s">
        <v>59</v>
      </c>
      <c r="D9" s="100" t="s">
        <v>57</v>
      </c>
      <c r="E9" s="101">
        <v>30</v>
      </c>
      <c r="F9" s="101"/>
      <c r="G9" s="102">
        <f t="shared" si="0"/>
        <v>0</v>
      </c>
      <c r="O9" s="96">
        <v>2</v>
      </c>
      <c r="AA9" s="69">
        <v>12</v>
      </c>
      <c r="AB9" s="69">
        <v>7</v>
      </c>
      <c r="AC9" s="69">
        <v>2</v>
      </c>
      <c r="AZ9" s="69">
        <v>2</v>
      </c>
      <c r="BA9" s="69">
        <f t="shared" si="1"/>
        <v>0</v>
      </c>
      <c r="BB9" s="69">
        <f t="shared" si="2"/>
        <v>0</v>
      </c>
      <c r="BC9" s="69">
        <f t="shared" si="3"/>
        <v>0</v>
      </c>
      <c r="BD9" s="69">
        <f t="shared" si="4"/>
        <v>0</v>
      </c>
      <c r="BE9" s="69">
        <f t="shared" si="5"/>
        <v>0</v>
      </c>
      <c r="CZ9" s="69">
        <v>0</v>
      </c>
    </row>
    <row r="10" spans="1:104">
      <c r="A10" s="97">
        <v>3</v>
      </c>
      <c r="B10" s="98" t="s">
        <v>60</v>
      </c>
      <c r="C10" s="99" t="s">
        <v>78</v>
      </c>
      <c r="D10" s="100" t="s">
        <v>61</v>
      </c>
      <c r="E10" s="101">
        <v>4</v>
      </c>
      <c r="F10" s="101"/>
      <c r="G10" s="102">
        <f t="shared" si="0"/>
        <v>0</v>
      </c>
      <c r="O10" s="96">
        <v>2</v>
      </c>
      <c r="AA10" s="69">
        <v>12</v>
      </c>
      <c r="AB10" s="69">
        <v>7</v>
      </c>
      <c r="AC10" s="69">
        <v>3</v>
      </c>
      <c r="AZ10" s="69">
        <v>2</v>
      </c>
      <c r="BA10" s="69">
        <f t="shared" si="1"/>
        <v>0</v>
      </c>
      <c r="BB10" s="69">
        <f t="shared" si="2"/>
        <v>0</v>
      </c>
      <c r="BC10" s="69">
        <f t="shared" si="3"/>
        <v>0</v>
      </c>
      <c r="BD10" s="69">
        <f t="shared" si="4"/>
        <v>0</v>
      </c>
      <c r="BE10" s="69">
        <f t="shared" si="5"/>
        <v>0</v>
      </c>
      <c r="CZ10" s="69">
        <v>5.6999999999999998E-4</v>
      </c>
    </row>
    <row r="11" spans="1:104">
      <c r="A11" s="97">
        <v>4</v>
      </c>
      <c r="B11" s="98" t="s">
        <v>62</v>
      </c>
      <c r="C11" s="99" t="s">
        <v>79</v>
      </c>
      <c r="D11" s="100" t="s">
        <v>61</v>
      </c>
      <c r="E11" s="101">
        <v>8</v>
      </c>
      <c r="F11" s="101"/>
      <c r="G11" s="102">
        <f t="shared" si="0"/>
        <v>0</v>
      </c>
      <c r="O11" s="96">
        <v>2</v>
      </c>
      <c r="AA11" s="69">
        <v>12</v>
      </c>
      <c r="AB11" s="69">
        <v>7</v>
      </c>
      <c r="AC11" s="69">
        <v>4</v>
      </c>
      <c r="AZ11" s="69">
        <v>2</v>
      </c>
      <c r="BA11" s="69">
        <f t="shared" si="1"/>
        <v>0</v>
      </c>
      <c r="BB11" s="69">
        <f t="shared" si="2"/>
        <v>0</v>
      </c>
      <c r="BC11" s="69">
        <f t="shared" si="3"/>
        <v>0</v>
      </c>
      <c r="BD11" s="69">
        <f t="shared" si="4"/>
        <v>0</v>
      </c>
      <c r="BE11" s="69">
        <f t="shared" si="5"/>
        <v>0</v>
      </c>
      <c r="CZ11" s="69">
        <v>2.0000000000000002E-5</v>
      </c>
    </row>
    <row r="12" spans="1:104">
      <c r="A12" s="97">
        <v>5</v>
      </c>
      <c r="B12" s="98" t="s">
        <v>63</v>
      </c>
      <c r="C12" s="99" t="s">
        <v>80</v>
      </c>
      <c r="D12" s="100" t="s">
        <v>61</v>
      </c>
      <c r="E12" s="101">
        <v>2</v>
      </c>
      <c r="F12" s="101"/>
      <c r="G12" s="102">
        <f t="shared" si="0"/>
        <v>0</v>
      </c>
      <c r="O12" s="96">
        <v>2</v>
      </c>
      <c r="AA12" s="69">
        <v>12</v>
      </c>
      <c r="AB12" s="69">
        <v>7</v>
      </c>
      <c r="AC12" s="69">
        <v>5</v>
      </c>
      <c r="AZ12" s="69">
        <v>2</v>
      </c>
      <c r="BA12" s="69">
        <f t="shared" si="1"/>
        <v>0</v>
      </c>
      <c r="BB12" s="69">
        <f t="shared" si="2"/>
        <v>0</v>
      </c>
      <c r="BC12" s="69">
        <f t="shared" si="3"/>
        <v>0</v>
      </c>
      <c r="BD12" s="69">
        <f t="shared" si="4"/>
        <v>0</v>
      </c>
      <c r="BE12" s="69">
        <f t="shared" si="5"/>
        <v>0</v>
      </c>
      <c r="CZ12" s="69">
        <v>8.3000000000000001E-4</v>
      </c>
    </row>
    <row r="13" spans="1:104">
      <c r="A13" s="97">
        <v>6</v>
      </c>
      <c r="B13" s="98" t="s">
        <v>64</v>
      </c>
      <c r="C13" s="99" t="s">
        <v>81</v>
      </c>
      <c r="D13" s="100" t="s">
        <v>61</v>
      </c>
      <c r="E13" s="101">
        <v>2</v>
      </c>
      <c r="F13" s="101"/>
      <c r="G13" s="102">
        <f t="shared" si="0"/>
        <v>0</v>
      </c>
      <c r="O13" s="96">
        <v>2</v>
      </c>
      <c r="AA13" s="69">
        <v>12</v>
      </c>
      <c r="AB13" s="69">
        <v>7</v>
      </c>
      <c r="AC13" s="69">
        <v>6</v>
      </c>
      <c r="AZ13" s="69">
        <v>2</v>
      </c>
      <c r="BA13" s="69">
        <f t="shared" si="1"/>
        <v>0</v>
      </c>
      <c r="BB13" s="69">
        <f t="shared" si="2"/>
        <v>0</v>
      </c>
      <c r="BC13" s="69">
        <f t="shared" si="3"/>
        <v>0</v>
      </c>
      <c r="BD13" s="69">
        <f t="shared" si="4"/>
        <v>0</v>
      </c>
      <c r="BE13" s="69">
        <f t="shared" si="5"/>
        <v>0</v>
      </c>
      <c r="CZ13" s="69">
        <v>2.0000000000000002E-5</v>
      </c>
    </row>
    <row r="14" spans="1:104" ht="22.5">
      <c r="A14" s="97">
        <v>7</v>
      </c>
      <c r="B14" s="98" t="s">
        <v>65</v>
      </c>
      <c r="C14" s="99" t="s">
        <v>83</v>
      </c>
      <c r="D14" s="100" t="s">
        <v>61</v>
      </c>
      <c r="E14" s="101">
        <v>2</v>
      </c>
      <c r="F14" s="101"/>
      <c r="G14" s="102">
        <f t="shared" si="0"/>
        <v>0</v>
      </c>
      <c r="O14" s="96">
        <v>2</v>
      </c>
      <c r="AA14" s="69">
        <v>12</v>
      </c>
      <c r="AB14" s="69">
        <v>7</v>
      </c>
      <c r="AC14" s="69">
        <v>7</v>
      </c>
      <c r="AZ14" s="69">
        <v>2</v>
      </c>
      <c r="BA14" s="69">
        <f t="shared" si="1"/>
        <v>0</v>
      </c>
      <c r="BB14" s="69">
        <f t="shared" si="2"/>
        <v>0</v>
      </c>
      <c r="BC14" s="69">
        <f t="shared" si="3"/>
        <v>0</v>
      </c>
      <c r="BD14" s="69">
        <f t="shared" si="4"/>
        <v>0</v>
      </c>
      <c r="BE14" s="69">
        <f t="shared" si="5"/>
        <v>0</v>
      </c>
      <c r="CZ14" s="69">
        <v>1.4999999999999999E-2</v>
      </c>
    </row>
    <row r="15" spans="1:104">
      <c r="A15" s="97">
        <v>8</v>
      </c>
      <c r="B15" s="98" t="s">
        <v>66</v>
      </c>
      <c r="C15" s="99" t="s">
        <v>82</v>
      </c>
      <c r="D15" s="100" t="s">
        <v>61</v>
      </c>
      <c r="E15" s="101">
        <v>2</v>
      </c>
      <c r="F15" s="101"/>
      <c r="G15" s="102">
        <f t="shared" si="0"/>
        <v>0</v>
      </c>
      <c r="O15" s="96">
        <v>2</v>
      </c>
      <c r="AA15" s="69">
        <v>12</v>
      </c>
      <c r="AB15" s="69">
        <v>7</v>
      </c>
      <c r="AC15" s="69">
        <v>8</v>
      </c>
      <c r="AZ15" s="69">
        <v>2</v>
      </c>
      <c r="BA15" s="69">
        <f t="shared" si="1"/>
        <v>0</v>
      </c>
      <c r="BB15" s="69">
        <f t="shared" si="2"/>
        <v>0</v>
      </c>
      <c r="BC15" s="69">
        <f t="shared" si="3"/>
        <v>0</v>
      </c>
      <c r="BD15" s="69">
        <f t="shared" si="4"/>
        <v>0</v>
      </c>
      <c r="BE15" s="69">
        <f t="shared" si="5"/>
        <v>0</v>
      </c>
      <c r="CZ15" s="69">
        <v>0</v>
      </c>
    </row>
    <row r="16" spans="1:104" ht="22.5">
      <c r="A16" s="97">
        <v>9</v>
      </c>
      <c r="B16" s="98" t="s">
        <v>67</v>
      </c>
      <c r="C16" s="99" t="s">
        <v>68</v>
      </c>
      <c r="D16" s="100" t="s">
        <v>61</v>
      </c>
      <c r="E16" s="101">
        <v>8</v>
      </c>
      <c r="F16" s="101"/>
      <c r="G16" s="102">
        <f t="shared" si="0"/>
        <v>0</v>
      </c>
      <c r="O16" s="96">
        <v>2</v>
      </c>
      <c r="AA16" s="69">
        <v>12</v>
      </c>
      <c r="AB16" s="69">
        <v>7</v>
      </c>
      <c r="AC16" s="69">
        <v>9</v>
      </c>
      <c r="AZ16" s="69">
        <v>2</v>
      </c>
      <c r="BA16" s="69">
        <f t="shared" si="1"/>
        <v>0</v>
      </c>
      <c r="BB16" s="69">
        <f t="shared" si="2"/>
        <v>0</v>
      </c>
      <c r="BC16" s="69">
        <f t="shared" si="3"/>
        <v>0</v>
      </c>
      <c r="BD16" s="69">
        <f t="shared" si="4"/>
        <v>0</v>
      </c>
      <c r="BE16" s="69">
        <f t="shared" si="5"/>
        <v>0</v>
      </c>
      <c r="CZ16" s="69">
        <v>5.9999999999999995E-4</v>
      </c>
    </row>
    <row r="17" spans="1:104">
      <c r="A17" s="97">
        <v>10</v>
      </c>
      <c r="B17" s="98" t="s">
        <v>69</v>
      </c>
      <c r="C17" s="99" t="s">
        <v>70</v>
      </c>
      <c r="D17" s="100" t="s">
        <v>61</v>
      </c>
      <c r="E17" s="101">
        <v>8</v>
      </c>
      <c r="F17" s="101"/>
      <c r="G17" s="102">
        <f t="shared" si="0"/>
        <v>0</v>
      </c>
      <c r="O17" s="96">
        <v>2</v>
      </c>
      <c r="AA17" s="69">
        <v>12</v>
      </c>
      <c r="AB17" s="69">
        <v>7</v>
      </c>
      <c r="AC17" s="69">
        <v>10</v>
      </c>
      <c r="AZ17" s="69">
        <v>2</v>
      </c>
      <c r="BA17" s="69">
        <f t="shared" si="1"/>
        <v>0</v>
      </c>
      <c r="BB17" s="69">
        <f t="shared" si="2"/>
        <v>0</v>
      </c>
      <c r="BC17" s="69">
        <f t="shared" si="3"/>
        <v>0</v>
      </c>
      <c r="BD17" s="69">
        <f t="shared" si="4"/>
        <v>0</v>
      </c>
      <c r="BE17" s="69">
        <f t="shared" si="5"/>
        <v>0</v>
      </c>
      <c r="CZ17" s="69">
        <v>0</v>
      </c>
    </row>
    <row r="18" spans="1:104">
      <c r="A18" s="97">
        <v>11</v>
      </c>
      <c r="B18" s="98" t="s">
        <v>71</v>
      </c>
      <c r="C18" s="99" t="s">
        <v>72</v>
      </c>
      <c r="D18" s="100" t="s">
        <v>73</v>
      </c>
      <c r="E18" s="101">
        <v>1</v>
      </c>
      <c r="F18" s="101"/>
      <c r="G18" s="102">
        <f t="shared" si="0"/>
        <v>0</v>
      </c>
      <c r="O18" s="96">
        <v>2</v>
      </c>
      <c r="AA18" s="69">
        <v>12</v>
      </c>
      <c r="AB18" s="69">
        <v>7</v>
      </c>
      <c r="AC18" s="69">
        <v>11</v>
      </c>
      <c r="AZ18" s="69">
        <v>2</v>
      </c>
      <c r="BA18" s="69">
        <f t="shared" si="1"/>
        <v>0</v>
      </c>
      <c r="BB18" s="69">
        <f t="shared" si="2"/>
        <v>0</v>
      </c>
      <c r="BC18" s="69">
        <f t="shared" si="3"/>
        <v>0</v>
      </c>
      <c r="BD18" s="69">
        <f t="shared" si="4"/>
        <v>0</v>
      </c>
      <c r="BE18" s="69">
        <f t="shared" si="5"/>
        <v>0</v>
      </c>
      <c r="CZ18" s="69">
        <v>0</v>
      </c>
    </row>
    <row r="19" spans="1:104">
      <c r="A19" s="103"/>
      <c r="B19" s="104" t="s">
        <v>53</v>
      </c>
      <c r="C19" s="105" t="str">
        <f>CONCATENATE(B7," ",C7)</f>
        <v>722 Vnitřní vodovod</v>
      </c>
      <c r="D19" s="103"/>
      <c r="E19" s="106"/>
      <c r="F19" s="106"/>
      <c r="G19" s="107">
        <f>SUM(G7:G18)</f>
        <v>0</v>
      </c>
      <c r="O19" s="96">
        <v>4</v>
      </c>
      <c r="BA19" s="108">
        <f>SUM(BA7:BA18)</f>
        <v>0</v>
      </c>
      <c r="BB19" s="108">
        <f>SUM(BB7:BB18)</f>
        <v>0</v>
      </c>
      <c r="BC19" s="108">
        <f>SUM(BC7:BC18)</f>
        <v>0</v>
      </c>
      <c r="BD19" s="108">
        <f>SUM(BD7:BD18)</f>
        <v>0</v>
      </c>
      <c r="BE19" s="108">
        <f>SUM(BE7:BE18)</f>
        <v>0</v>
      </c>
    </row>
    <row r="20" spans="1:104">
      <c r="A20" s="70"/>
      <c r="B20" s="70"/>
      <c r="C20" s="70"/>
      <c r="D20" s="70"/>
      <c r="E20" s="70"/>
      <c r="F20" s="70"/>
      <c r="G20" s="70"/>
    </row>
    <row r="21" spans="1:104">
      <c r="E21" s="69"/>
    </row>
    <row r="22" spans="1:104">
      <c r="E22" s="69"/>
    </row>
    <row r="23" spans="1:104">
      <c r="E23" s="69"/>
    </row>
    <row r="24" spans="1:104">
      <c r="E24" s="69"/>
    </row>
    <row r="25" spans="1:104">
      <c r="E25" s="69"/>
    </row>
    <row r="26" spans="1:104">
      <c r="E26" s="69"/>
    </row>
    <row r="27" spans="1:104">
      <c r="E27" s="69"/>
    </row>
    <row r="28" spans="1:104">
      <c r="E28" s="69"/>
    </row>
    <row r="29" spans="1:104">
      <c r="E29" s="69"/>
    </row>
    <row r="30" spans="1:104">
      <c r="E30" s="69"/>
    </row>
    <row r="31" spans="1:104">
      <c r="E31" s="69"/>
    </row>
    <row r="32" spans="1:104">
      <c r="E32" s="69"/>
    </row>
    <row r="33" spans="1:7">
      <c r="E33" s="69"/>
    </row>
    <row r="34" spans="1:7">
      <c r="E34" s="69"/>
    </row>
    <row r="35" spans="1:7">
      <c r="E35" s="69"/>
    </row>
    <row r="36" spans="1:7">
      <c r="E36" s="69"/>
    </row>
    <row r="37" spans="1:7">
      <c r="E37" s="69"/>
    </row>
    <row r="38" spans="1:7">
      <c r="E38" s="69"/>
    </row>
    <row r="39" spans="1:7">
      <c r="E39" s="69"/>
    </row>
    <row r="40" spans="1:7">
      <c r="E40" s="69"/>
    </row>
    <row r="41" spans="1:7">
      <c r="E41" s="69"/>
    </row>
    <row r="42" spans="1:7">
      <c r="E42" s="69"/>
    </row>
    <row r="43" spans="1:7">
      <c r="A43" s="109"/>
      <c r="B43" s="109"/>
      <c r="C43" s="109"/>
      <c r="D43" s="109"/>
      <c r="E43" s="109"/>
      <c r="F43" s="109"/>
      <c r="G43" s="109"/>
    </row>
    <row r="44" spans="1:7">
      <c r="A44" s="109"/>
      <c r="B44" s="109"/>
      <c r="C44" s="109"/>
      <c r="D44" s="109"/>
      <c r="E44" s="109"/>
      <c r="F44" s="109"/>
      <c r="G44" s="109"/>
    </row>
    <row r="45" spans="1:7">
      <c r="A45" s="109"/>
      <c r="B45" s="109"/>
      <c r="C45" s="109"/>
      <c r="D45" s="109"/>
      <c r="E45" s="109"/>
      <c r="F45" s="109"/>
      <c r="G45" s="109"/>
    </row>
    <row r="46" spans="1:7">
      <c r="A46" s="109"/>
      <c r="B46" s="109"/>
      <c r="C46" s="109"/>
      <c r="D46" s="109"/>
      <c r="E46" s="109"/>
      <c r="F46" s="109"/>
      <c r="G46" s="109"/>
    </row>
    <row r="47" spans="1:7">
      <c r="E47" s="69"/>
    </row>
    <row r="48" spans="1:7">
      <c r="E48" s="69"/>
    </row>
    <row r="49" spans="5:5">
      <c r="E49" s="69"/>
    </row>
    <row r="50" spans="5:5">
      <c r="E50" s="69"/>
    </row>
    <row r="51" spans="5:5">
      <c r="E51" s="69"/>
    </row>
    <row r="52" spans="5:5">
      <c r="E52" s="69"/>
    </row>
    <row r="53" spans="5:5">
      <c r="E53" s="69"/>
    </row>
    <row r="54" spans="5:5">
      <c r="E54" s="69"/>
    </row>
    <row r="55" spans="5:5">
      <c r="E55" s="69"/>
    </row>
    <row r="56" spans="5:5">
      <c r="E56" s="69"/>
    </row>
    <row r="57" spans="5:5">
      <c r="E57" s="69"/>
    </row>
    <row r="58" spans="5:5">
      <c r="E58" s="69"/>
    </row>
    <row r="59" spans="5:5">
      <c r="E59" s="69"/>
    </row>
    <row r="60" spans="5:5">
      <c r="E60" s="69"/>
    </row>
    <row r="61" spans="5:5">
      <c r="E61" s="69"/>
    </row>
    <row r="62" spans="5:5">
      <c r="E62" s="69"/>
    </row>
    <row r="63" spans="5:5">
      <c r="E63" s="69"/>
    </row>
    <row r="64" spans="5:5">
      <c r="E64" s="69"/>
    </row>
    <row r="65" spans="1:7">
      <c r="E65" s="69"/>
    </row>
    <row r="66" spans="1:7">
      <c r="E66" s="69"/>
    </row>
    <row r="67" spans="1:7">
      <c r="E67" s="69"/>
    </row>
    <row r="68" spans="1:7">
      <c r="E68" s="69"/>
    </row>
    <row r="69" spans="1:7">
      <c r="E69" s="69"/>
    </row>
    <row r="70" spans="1:7">
      <c r="E70" s="69"/>
    </row>
    <row r="71" spans="1:7">
      <c r="E71" s="69"/>
    </row>
    <row r="72" spans="1:7">
      <c r="E72" s="69"/>
    </row>
    <row r="73" spans="1:7">
      <c r="E73" s="69"/>
    </row>
    <row r="74" spans="1:7">
      <c r="E74" s="69"/>
    </row>
    <row r="75" spans="1:7">
      <c r="E75" s="69"/>
    </row>
    <row r="76" spans="1:7">
      <c r="E76" s="69"/>
    </row>
    <row r="77" spans="1:7">
      <c r="E77" s="69"/>
    </row>
    <row r="78" spans="1:7">
      <c r="A78" s="110"/>
      <c r="B78" s="110"/>
    </row>
    <row r="79" spans="1:7">
      <c r="A79" s="109"/>
      <c r="B79" s="109"/>
      <c r="C79" s="112"/>
      <c r="D79" s="112"/>
      <c r="E79" s="113"/>
      <c r="F79" s="112"/>
      <c r="G79" s="114"/>
    </row>
    <row r="80" spans="1:7">
      <c r="A80" s="115"/>
      <c r="B80" s="115"/>
      <c r="C80" s="109"/>
      <c r="D80" s="109"/>
      <c r="E80" s="116"/>
      <c r="F80" s="109"/>
      <c r="G80" s="109"/>
    </row>
    <row r="81" spans="1:7">
      <c r="A81" s="109"/>
      <c r="B81" s="109"/>
      <c r="C81" s="109"/>
      <c r="D81" s="109"/>
      <c r="E81" s="116"/>
      <c r="F81" s="109"/>
      <c r="G81" s="109"/>
    </row>
    <row r="82" spans="1:7">
      <c r="A82" s="109"/>
      <c r="B82" s="109"/>
      <c r="C82" s="109"/>
      <c r="D82" s="109"/>
      <c r="E82" s="116"/>
      <c r="F82" s="109"/>
      <c r="G82" s="109"/>
    </row>
    <row r="83" spans="1:7">
      <c r="A83" s="109"/>
      <c r="B83" s="109"/>
      <c r="C83" s="109"/>
      <c r="D83" s="109"/>
      <c r="E83" s="116"/>
      <c r="F83" s="109"/>
      <c r="G83" s="109"/>
    </row>
    <row r="84" spans="1:7">
      <c r="A84" s="109"/>
      <c r="B84" s="109"/>
      <c r="C84" s="109"/>
      <c r="D84" s="109"/>
      <c r="E84" s="116"/>
      <c r="F84" s="109"/>
      <c r="G84" s="109"/>
    </row>
    <row r="85" spans="1:7">
      <c r="A85" s="109"/>
      <c r="B85" s="109"/>
      <c r="C85" s="109"/>
      <c r="D85" s="109"/>
      <c r="E85" s="116"/>
      <c r="F85" s="109"/>
      <c r="G85" s="109"/>
    </row>
    <row r="86" spans="1:7">
      <c r="A86" s="109"/>
      <c r="B86" s="109"/>
      <c r="C86" s="109"/>
      <c r="D86" s="109"/>
      <c r="E86" s="116"/>
      <c r="F86" s="109"/>
      <c r="G86" s="109"/>
    </row>
    <row r="87" spans="1:7">
      <c r="A87" s="109"/>
      <c r="B87" s="109"/>
      <c r="C87" s="109"/>
      <c r="D87" s="109"/>
      <c r="E87" s="116"/>
      <c r="F87" s="109"/>
      <c r="G87" s="109"/>
    </row>
    <row r="88" spans="1:7">
      <c r="A88" s="109"/>
      <c r="B88" s="109"/>
      <c r="C88" s="109"/>
      <c r="D88" s="109"/>
      <c r="E88" s="116"/>
      <c r="F88" s="109"/>
      <c r="G88" s="109"/>
    </row>
    <row r="89" spans="1:7">
      <c r="A89" s="109"/>
      <c r="B89" s="109"/>
      <c r="C89" s="109"/>
      <c r="D89" s="109"/>
      <c r="E89" s="116"/>
      <c r="F89" s="109"/>
      <c r="G89" s="109"/>
    </row>
    <row r="90" spans="1:7">
      <c r="A90" s="109"/>
      <c r="B90" s="109"/>
      <c r="C90" s="109"/>
      <c r="D90" s="109"/>
      <c r="E90" s="116"/>
      <c r="F90" s="109"/>
      <c r="G90" s="109"/>
    </row>
    <row r="91" spans="1:7">
      <c r="A91" s="109"/>
      <c r="B91" s="109"/>
      <c r="C91" s="109"/>
      <c r="D91" s="109"/>
      <c r="E91" s="116"/>
      <c r="F91" s="109"/>
      <c r="G91" s="109"/>
    </row>
    <row r="92" spans="1:7">
      <c r="A92" s="109"/>
      <c r="B92" s="109"/>
      <c r="C92" s="109"/>
      <c r="D92" s="109"/>
      <c r="E92" s="116"/>
      <c r="F92" s="109"/>
      <c r="G92" s="109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25</vt:i4>
      </vt:variant>
    </vt:vector>
  </HeadingPairs>
  <TitlesOfParts>
    <vt:vector size="27" baseType="lpstr">
      <vt:lpstr>Krycí list</vt:lpstr>
      <vt:lpstr>Položky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Položky!Názvy_tisku</vt:lpstr>
      <vt:lpstr>Objednatel</vt:lpstr>
      <vt:lpstr>'Krycí list'!Oblast_tisku</vt:lpstr>
      <vt:lpstr>Položky!Oblast_tisku</vt:lpstr>
      <vt:lpstr>PocetMJ</vt:lpstr>
      <vt:lpstr>Poznamka</vt:lpstr>
      <vt:lpstr>Projektant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</dc:creator>
  <cp:lastModifiedBy>Kamil</cp:lastModifiedBy>
  <cp:lastPrinted>2012-03-09T07:37:16Z</cp:lastPrinted>
  <dcterms:created xsi:type="dcterms:W3CDTF">2012-03-09T01:06:12Z</dcterms:created>
  <dcterms:modified xsi:type="dcterms:W3CDTF">2012-04-13T19:08:50Z</dcterms:modified>
</cp:coreProperties>
</file>