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OVEZ II\Porady\Úkoly\Úpravy dohod\2019-05\"/>
    </mc:Choice>
  </mc:AlternateContent>
  <bookViews>
    <workbookView xWindow="0" yWindow="0" windowWidth="23040" windowHeight="8592" tabRatio="828" firstSheet="2" activeTab="7"/>
  </bookViews>
  <sheets>
    <sheet name="cis" sheetId="24" state="hidden" r:id="rId1"/>
    <sheet name="Příloha 1 k dohodě" sheetId="1" r:id="rId2"/>
    <sheet name="Příloha 2 k dohodě" sheetId="3" r:id="rId3"/>
    <sheet name="Příloha 3 k dohodě" sheetId="23" r:id="rId4"/>
    <sheet name="Příloha 4 k dohodě" sheetId="5" r:id="rId5"/>
    <sheet name="Příloha 5 k dohodě" sheetId="7" r:id="rId6"/>
    <sheet name="Evidence docházky" sheetId="19" r:id="rId7"/>
    <sheet name="Závěrečný protokol" sheetId="17" r:id="rId8"/>
    <sheet name="označení učebny" sheetId="22" r:id="rId9"/>
  </sheets>
  <definedNames>
    <definedName name="_xlnm.Print_Titles" localSheetId="6">'Evidence docházky'!$14:$14</definedName>
    <definedName name="_xlnm.Print_Titles" localSheetId="1">'Příloha 1 k dohodě'!$9:$10</definedName>
    <definedName name="_xlnm.Print_Titles" localSheetId="2">'Příloha 2 k dohodě'!$6:$6</definedName>
    <definedName name="_xlnm.Print_Titles" localSheetId="3">'Příloha 3 k dohodě'!$6:$12</definedName>
    <definedName name="_xlnm.Print_Titles" localSheetId="5">'Příloha 5 k dohodě'!$6:$6</definedName>
    <definedName name="_xlnm.Print_Titles" localSheetId="7">'Závěrečný protokol'!$8:$8</definedName>
  </definedNames>
  <calcPr calcId="162913"/>
</workbook>
</file>

<file path=xl/calcChain.xml><?xml version="1.0" encoding="utf-8"?>
<calcChain xmlns="http://schemas.openxmlformats.org/spreadsheetml/2006/main">
  <c r="F10" i="17" l="1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9" i="17"/>
  <c r="B34" i="19"/>
  <c r="C34" i="19"/>
  <c r="D34" i="19"/>
  <c r="B16" i="19"/>
  <c r="C16" i="19"/>
  <c r="D16" i="19"/>
  <c r="B17" i="19"/>
  <c r="C17" i="19"/>
  <c r="D17" i="19"/>
  <c r="B18" i="19"/>
  <c r="C18" i="19"/>
  <c r="D18" i="19"/>
  <c r="B19" i="19"/>
  <c r="C19" i="19"/>
  <c r="D19" i="19"/>
  <c r="B20" i="19"/>
  <c r="C20" i="19"/>
  <c r="D20" i="19"/>
  <c r="B21" i="19"/>
  <c r="C21" i="19"/>
  <c r="D21" i="19"/>
  <c r="B22" i="19"/>
  <c r="C22" i="19"/>
  <c r="D22" i="19"/>
  <c r="B23" i="19"/>
  <c r="C23" i="19"/>
  <c r="D23" i="19"/>
  <c r="B24" i="19"/>
  <c r="C24" i="19"/>
  <c r="D24" i="19"/>
  <c r="B25" i="19"/>
  <c r="C25" i="19"/>
  <c r="D25" i="19"/>
  <c r="B26" i="19"/>
  <c r="C26" i="19"/>
  <c r="D26" i="19"/>
  <c r="B27" i="19"/>
  <c r="C27" i="19"/>
  <c r="D27" i="19"/>
  <c r="B28" i="19"/>
  <c r="C28" i="19"/>
  <c r="D28" i="19"/>
  <c r="B29" i="19"/>
  <c r="C29" i="19"/>
  <c r="D29" i="19"/>
  <c r="B30" i="19"/>
  <c r="C30" i="19"/>
  <c r="D30" i="19"/>
  <c r="B31" i="19"/>
  <c r="C31" i="19"/>
  <c r="D31" i="19"/>
  <c r="B32" i="19"/>
  <c r="C32" i="19"/>
  <c r="D32" i="19"/>
  <c r="B33" i="19"/>
  <c r="C33" i="19"/>
  <c r="D33" i="19"/>
  <c r="C15" i="19"/>
  <c r="D15" i="19"/>
  <c r="B15" i="19"/>
  <c r="R14" i="1"/>
  <c r="R18" i="1"/>
  <c r="R22" i="1"/>
  <c r="R26" i="1"/>
  <c r="Q13" i="1"/>
  <c r="R13" i="1" s="1"/>
  <c r="Q14" i="1"/>
  <c r="Q15" i="1"/>
  <c r="R15" i="1" s="1"/>
  <c r="Q16" i="1"/>
  <c r="R16" i="1" s="1"/>
  <c r="Q17" i="1"/>
  <c r="R17" i="1" s="1"/>
  <c r="Q18" i="1"/>
  <c r="Q19" i="1"/>
  <c r="R19" i="1" s="1"/>
  <c r="Q20" i="1"/>
  <c r="R20" i="1" s="1"/>
  <c r="Q21" i="1"/>
  <c r="R21" i="1" s="1"/>
  <c r="Q22" i="1"/>
  <c r="Q23" i="1"/>
  <c r="R23" i="1" s="1"/>
  <c r="Q24" i="1"/>
  <c r="R24" i="1" s="1"/>
  <c r="Q25" i="1"/>
  <c r="R25" i="1" s="1"/>
  <c r="Q26" i="1"/>
  <c r="Q27" i="1"/>
  <c r="R27" i="1" s="1"/>
  <c r="Q28" i="1"/>
  <c r="R28" i="1" s="1"/>
  <c r="Q29" i="1"/>
  <c r="R29" i="1" s="1"/>
  <c r="C48" i="23" l="1"/>
  <c r="C49" i="23"/>
  <c r="C47" i="23"/>
  <c r="C43" i="5"/>
  <c r="C44" i="5"/>
  <c r="C42" i="5"/>
  <c r="C13" i="22" l="1"/>
  <c r="A13" i="22"/>
  <c r="H4" i="17"/>
  <c r="F4" i="17"/>
  <c r="E6" i="19"/>
  <c r="E4" i="19"/>
  <c r="E3" i="19"/>
  <c r="K30" i="7" l="1"/>
  <c r="F30" i="7"/>
  <c r="C30" i="7"/>
  <c r="C31" i="7"/>
  <c r="C32" i="7"/>
  <c r="C29" i="7"/>
  <c r="Q5" i="7"/>
  <c r="Q3" i="7"/>
  <c r="E8" i="19" s="1"/>
  <c r="Q2" i="7"/>
  <c r="E7" i="19" s="1"/>
  <c r="C4" i="5" l="1"/>
  <c r="N41" i="5"/>
  <c r="H41" i="5"/>
  <c r="J47" i="23"/>
  <c r="F47" i="23"/>
  <c r="P13" i="23"/>
  <c r="L13" i="23" s="1"/>
  <c r="P14" i="23"/>
  <c r="L14" i="23" s="1"/>
  <c r="P15" i="23"/>
  <c r="L15" i="23" s="1"/>
  <c r="P16" i="23"/>
  <c r="L16" i="23" s="1"/>
  <c r="P17" i="23"/>
  <c r="L17" i="23" s="1"/>
  <c r="P18" i="23"/>
  <c r="L18" i="23" s="1"/>
  <c r="P19" i="23"/>
  <c r="L19" i="23" s="1"/>
  <c r="P20" i="23"/>
  <c r="L20" i="23" s="1"/>
  <c r="P21" i="23"/>
  <c r="L21" i="23" s="1"/>
  <c r="P22" i="23"/>
  <c r="L22" i="23" s="1"/>
  <c r="P23" i="23"/>
  <c r="L23" i="23" s="1"/>
  <c r="P24" i="23"/>
  <c r="L24" i="23" s="1"/>
  <c r="P25" i="23"/>
  <c r="L25" i="23" s="1"/>
  <c r="P26" i="23"/>
  <c r="L26" i="23" s="1"/>
  <c r="P27" i="23"/>
  <c r="L27" i="23" s="1"/>
  <c r="P28" i="23"/>
  <c r="L28" i="23" s="1"/>
  <c r="P29" i="23"/>
  <c r="L29" i="23" s="1"/>
  <c r="P30" i="23"/>
  <c r="L30" i="23" s="1"/>
  <c r="P31" i="23"/>
  <c r="L31" i="23" s="1"/>
  <c r="P32" i="23"/>
  <c r="L32" i="23" s="1"/>
  <c r="J32" i="3"/>
  <c r="F32" i="3"/>
  <c r="C32" i="3"/>
  <c r="C33" i="3"/>
  <c r="C34" i="3"/>
  <c r="C31" i="3"/>
  <c r="C9" i="17" l="1"/>
  <c r="D9" i="17"/>
  <c r="B9" i="17"/>
  <c r="C3" i="5"/>
  <c r="C7" i="5"/>
  <c r="C6" i="5"/>
  <c r="C2" i="3"/>
  <c r="C4" i="3"/>
  <c r="L4" i="3"/>
  <c r="C5" i="3"/>
  <c r="B7" i="3"/>
  <c r="C7" i="3"/>
  <c r="D7" i="3"/>
  <c r="E7" i="3"/>
  <c r="B8" i="3"/>
  <c r="C8" i="3"/>
  <c r="D8" i="3"/>
  <c r="E8" i="3"/>
  <c r="M4" i="7" l="1"/>
  <c r="D5" i="7"/>
  <c r="D4" i="7"/>
  <c r="D2" i="7"/>
  <c r="A16" i="22"/>
  <c r="A10" i="22"/>
  <c r="A3" i="22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E3" i="17"/>
  <c r="E2" i="17"/>
  <c r="K8" i="5"/>
  <c r="P4" i="23"/>
  <c r="E5" i="23"/>
  <c r="E4" i="23"/>
  <c r="E2" i="23"/>
  <c r="E32" i="23"/>
  <c r="D32" i="23"/>
  <c r="C32" i="23"/>
  <c r="B32" i="23"/>
  <c r="B15" i="23"/>
  <c r="C15" i="23"/>
  <c r="D15" i="23"/>
  <c r="E15" i="23"/>
  <c r="B16" i="23"/>
  <c r="C16" i="23"/>
  <c r="D16" i="23"/>
  <c r="E16" i="23"/>
  <c r="B17" i="23"/>
  <c r="C17" i="23"/>
  <c r="D17" i="23"/>
  <c r="E17" i="23"/>
  <c r="B18" i="23"/>
  <c r="C18" i="23"/>
  <c r="D18" i="23"/>
  <c r="E18" i="23"/>
  <c r="B19" i="23"/>
  <c r="C19" i="23"/>
  <c r="D19" i="23"/>
  <c r="E19" i="23"/>
  <c r="B20" i="23"/>
  <c r="C20" i="23"/>
  <c r="D20" i="23"/>
  <c r="E20" i="23"/>
  <c r="B21" i="23"/>
  <c r="C21" i="23"/>
  <c r="D21" i="23"/>
  <c r="E21" i="23"/>
  <c r="B22" i="23"/>
  <c r="C22" i="23"/>
  <c r="D22" i="23"/>
  <c r="E22" i="23"/>
  <c r="B23" i="23"/>
  <c r="C23" i="23"/>
  <c r="D23" i="23"/>
  <c r="E23" i="23"/>
  <c r="B24" i="23"/>
  <c r="C24" i="23"/>
  <c r="D24" i="23"/>
  <c r="E24" i="23"/>
  <c r="B25" i="23"/>
  <c r="C25" i="23"/>
  <c r="D25" i="23"/>
  <c r="E25" i="23"/>
  <c r="B26" i="23"/>
  <c r="C26" i="23"/>
  <c r="D26" i="23"/>
  <c r="E26" i="23"/>
  <c r="B27" i="23"/>
  <c r="C27" i="23"/>
  <c r="D27" i="23"/>
  <c r="E27" i="23"/>
  <c r="B28" i="23"/>
  <c r="C28" i="23"/>
  <c r="D28" i="23"/>
  <c r="E28" i="23"/>
  <c r="B29" i="23"/>
  <c r="C29" i="23"/>
  <c r="D29" i="23"/>
  <c r="E29" i="23"/>
  <c r="B30" i="23"/>
  <c r="C30" i="23"/>
  <c r="D30" i="23"/>
  <c r="E30" i="23"/>
  <c r="B31" i="23"/>
  <c r="C31" i="23"/>
  <c r="D31" i="23"/>
  <c r="E31" i="23"/>
  <c r="E14" i="23"/>
  <c r="D14" i="23"/>
  <c r="C14" i="23"/>
  <c r="B14" i="23"/>
  <c r="D13" i="23"/>
  <c r="E13" i="23"/>
  <c r="C13" i="23"/>
  <c r="B13" i="23"/>
  <c r="I32" i="23"/>
  <c r="I31" i="23"/>
  <c r="J31" i="23" s="1"/>
  <c r="K31" i="23" s="1"/>
  <c r="M31" i="23" s="1"/>
  <c r="N31" i="23" s="1"/>
  <c r="O31" i="23" s="1"/>
  <c r="Q31" i="23" s="1"/>
  <c r="I30" i="23"/>
  <c r="I29" i="23"/>
  <c r="J29" i="23" s="1"/>
  <c r="K29" i="23" s="1"/>
  <c r="M29" i="23" s="1"/>
  <c r="N29" i="23" s="1"/>
  <c r="O29" i="23" s="1"/>
  <c r="Q29" i="23" s="1"/>
  <c r="I28" i="23"/>
  <c r="I27" i="23"/>
  <c r="J27" i="23" s="1"/>
  <c r="K27" i="23" s="1"/>
  <c r="M27" i="23" s="1"/>
  <c r="N27" i="23" s="1"/>
  <c r="O27" i="23" s="1"/>
  <c r="Q27" i="23" s="1"/>
  <c r="I26" i="23"/>
  <c r="I25" i="23"/>
  <c r="J25" i="23" s="1"/>
  <c r="K25" i="23" s="1"/>
  <c r="M25" i="23" s="1"/>
  <c r="N25" i="23" s="1"/>
  <c r="O25" i="23" s="1"/>
  <c r="Q25" i="23" s="1"/>
  <c r="I24" i="23"/>
  <c r="I23" i="23"/>
  <c r="J23" i="23" s="1"/>
  <c r="K23" i="23" s="1"/>
  <c r="M23" i="23" s="1"/>
  <c r="N23" i="23" s="1"/>
  <c r="O23" i="23" s="1"/>
  <c r="Q23" i="23" s="1"/>
  <c r="I22" i="23"/>
  <c r="I21" i="23"/>
  <c r="J21" i="23" s="1"/>
  <c r="K21" i="23" s="1"/>
  <c r="M21" i="23" s="1"/>
  <c r="N21" i="23" s="1"/>
  <c r="O21" i="23" s="1"/>
  <c r="Q21" i="23" s="1"/>
  <c r="I20" i="23"/>
  <c r="I19" i="23"/>
  <c r="J19" i="23" s="1"/>
  <c r="K19" i="23" s="1"/>
  <c r="M19" i="23" s="1"/>
  <c r="N19" i="23" s="1"/>
  <c r="O19" i="23" s="1"/>
  <c r="Q19" i="23" s="1"/>
  <c r="I18" i="23"/>
  <c r="I17" i="23"/>
  <c r="I16" i="23"/>
  <c r="I15" i="23"/>
  <c r="J15" i="23" s="1"/>
  <c r="K15" i="23" s="1"/>
  <c r="M15" i="23" s="1"/>
  <c r="N15" i="23" s="1"/>
  <c r="O15" i="23" s="1"/>
  <c r="Q15" i="23" s="1"/>
  <c r="I14" i="23"/>
  <c r="I13" i="23"/>
  <c r="L8" i="5" l="1"/>
  <c r="M8" i="5" s="1"/>
  <c r="N8" i="5" s="1"/>
  <c r="J13" i="23"/>
  <c r="K13" i="23" s="1"/>
  <c r="M13" i="23" s="1"/>
  <c r="N13" i="23" s="1"/>
  <c r="O13" i="23" s="1"/>
  <c r="J17" i="23"/>
  <c r="K17" i="23" s="1"/>
  <c r="M17" i="23" s="1"/>
  <c r="N17" i="23" s="1"/>
  <c r="O17" i="23" s="1"/>
  <c r="Q17" i="23" s="1"/>
  <c r="R25" i="23"/>
  <c r="R23" i="23"/>
  <c r="R15" i="23"/>
  <c r="R21" i="23"/>
  <c r="R31" i="23"/>
  <c r="R19" i="23"/>
  <c r="J14" i="23"/>
  <c r="K14" i="23" s="1"/>
  <c r="J22" i="23"/>
  <c r="K22" i="23" s="1"/>
  <c r="M22" i="23" s="1"/>
  <c r="N22" i="23" s="1"/>
  <c r="O22" i="23" s="1"/>
  <c r="Q22" i="23" s="1"/>
  <c r="J16" i="23"/>
  <c r="K16" i="23" s="1"/>
  <c r="M16" i="23" s="1"/>
  <c r="N16" i="23" s="1"/>
  <c r="O16" i="23" s="1"/>
  <c r="Q16" i="23" s="1"/>
  <c r="J24" i="23"/>
  <c r="K24" i="23" s="1"/>
  <c r="M24" i="23" s="1"/>
  <c r="N24" i="23" s="1"/>
  <c r="O24" i="23" s="1"/>
  <c r="Q24" i="23" s="1"/>
  <c r="J18" i="23"/>
  <c r="K18" i="23" s="1"/>
  <c r="M18" i="23" s="1"/>
  <c r="N18" i="23" s="1"/>
  <c r="O18" i="23" s="1"/>
  <c r="Q18" i="23" s="1"/>
  <c r="J26" i="23"/>
  <c r="K26" i="23" s="1"/>
  <c r="M26" i="23" s="1"/>
  <c r="N26" i="23" s="1"/>
  <c r="O26" i="23" s="1"/>
  <c r="Q26" i="23" s="1"/>
  <c r="R27" i="23"/>
  <c r="J20" i="23"/>
  <c r="K20" i="23" s="1"/>
  <c r="M20" i="23" s="1"/>
  <c r="N20" i="23" s="1"/>
  <c r="O20" i="23" s="1"/>
  <c r="Q20" i="23" s="1"/>
  <c r="R29" i="23"/>
  <c r="J28" i="23"/>
  <c r="K28" i="23" s="1"/>
  <c r="M28" i="23" s="1"/>
  <c r="N28" i="23" s="1"/>
  <c r="O28" i="23" s="1"/>
  <c r="Q28" i="23" s="1"/>
  <c r="J30" i="23"/>
  <c r="K30" i="23" s="1"/>
  <c r="M30" i="23" s="1"/>
  <c r="N30" i="23" s="1"/>
  <c r="O30" i="23" s="1"/>
  <c r="Q30" i="23" s="1"/>
  <c r="J32" i="23"/>
  <c r="K32" i="23" s="1"/>
  <c r="M32" i="23" s="1"/>
  <c r="N32" i="23" s="1"/>
  <c r="O32" i="23" s="1"/>
  <c r="Q32" i="23" s="1"/>
  <c r="N13" i="5" l="1"/>
  <c r="N17" i="5"/>
  <c r="N21" i="5"/>
  <c r="N25" i="5"/>
  <c r="E13" i="5"/>
  <c r="E17" i="5"/>
  <c r="E21" i="5"/>
  <c r="E25" i="5"/>
  <c r="N14" i="5"/>
  <c r="N18" i="5"/>
  <c r="N22" i="5"/>
  <c r="N26" i="5"/>
  <c r="E14" i="5"/>
  <c r="E18" i="5"/>
  <c r="E22" i="5"/>
  <c r="E11" i="5"/>
  <c r="N15" i="5"/>
  <c r="N19" i="5"/>
  <c r="N23" i="5"/>
  <c r="N11" i="5"/>
  <c r="E15" i="5"/>
  <c r="E19" i="5"/>
  <c r="E23" i="5"/>
  <c r="N12" i="5"/>
  <c r="N16" i="5"/>
  <c r="N20" i="5"/>
  <c r="N24" i="5"/>
  <c r="E12" i="5"/>
  <c r="E16" i="5"/>
  <c r="E20" i="5"/>
  <c r="E24" i="5"/>
  <c r="R13" i="23"/>
  <c r="Q13" i="23"/>
  <c r="R17" i="23"/>
  <c r="M14" i="23"/>
  <c r="N14" i="23" s="1"/>
  <c r="O14" i="23" s="1"/>
  <c r="Q14" i="23" s="1"/>
  <c r="K34" i="23"/>
  <c r="R30" i="23"/>
  <c r="R24" i="23"/>
  <c r="R28" i="23"/>
  <c r="R16" i="23"/>
  <c r="R22" i="23"/>
  <c r="R32" i="23"/>
  <c r="R20" i="23"/>
  <c r="R18" i="23"/>
  <c r="R26" i="23"/>
  <c r="R14" i="23" l="1"/>
  <c r="R34" i="23"/>
  <c r="E26" i="3"/>
  <c r="D26" i="3"/>
  <c r="C26" i="3"/>
  <c r="B26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10" i="17" l="1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G28" i="5" l="1"/>
  <c r="N28" i="5" l="1"/>
</calcChain>
</file>

<file path=xl/comments1.xml><?xml version="1.0" encoding="utf-8"?>
<comments xmlns="http://schemas.openxmlformats.org/spreadsheetml/2006/main">
  <authors>
    <author>Uživatel systému Windows</author>
  </authors>
  <commentList>
    <comment ref="C5" authorId="0" shapeId="0">
      <text>
        <r>
          <rPr>
            <sz val="9"/>
            <color indexed="81"/>
            <rFont val="Tahoma"/>
            <family val="2"/>
            <charset val="238"/>
          </rPr>
          <t>NEVYPLŇOVAT
doplnit až po podepsání Dohody</t>
        </r>
      </text>
    </comment>
  </commentList>
</comments>
</file>

<file path=xl/comments2.xml><?xml version="1.0" encoding="utf-8"?>
<comments xmlns="http://schemas.openxmlformats.org/spreadsheetml/2006/main">
  <authors>
    <author>Uživatel systému Windows</author>
  </authors>
  <commentList>
    <comment ref="C2" authorId="0" shapeId="0">
      <text>
        <r>
          <rPr>
            <sz val="9"/>
            <color indexed="81"/>
            <rFont val="Tahoma"/>
            <family val="2"/>
            <charset val="238"/>
          </rPr>
          <t>NEVYPLŇOVAT
doplnit až po podepsání Dohody</t>
        </r>
      </text>
    </comment>
  </commentList>
</comments>
</file>

<file path=xl/comments3.xml><?xml version="1.0" encoding="utf-8"?>
<comments xmlns="http://schemas.openxmlformats.org/spreadsheetml/2006/main">
  <authors>
    <author>Kopská Jaroslava Ing. (UPS-KHA)</author>
  </authors>
  <commentList>
    <comment ref="L8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Kopská Jaroslava Ing. (UPS-KHA):
</t>
        </r>
        <r>
          <rPr>
            <sz val="9"/>
            <color indexed="81"/>
            <rFont val="Tahoma"/>
            <family val="2"/>
            <charset val="238"/>
          </rPr>
          <t xml:space="preserve">
od 1.7.2019</t>
        </r>
        <r>
          <rPr>
            <b/>
            <sz val="9"/>
            <color indexed="81"/>
            <rFont val="Tahoma"/>
            <family val="2"/>
            <charset val="238"/>
          </rPr>
          <t xml:space="preserve"> 33,8% 
</t>
        </r>
        <r>
          <rPr>
            <sz val="9"/>
            <color indexed="81"/>
            <rFont val="Tahoma"/>
            <family val="2"/>
            <charset val="238"/>
          </rPr>
          <t>viz. zákon č. 32/2019 Sb.</t>
        </r>
      </text>
    </comment>
  </commentList>
</comments>
</file>

<file path=xl/comments4.xml><?xml version="1.0" encoding="utf-8"?>
<comments xmlns="http://schemas.openxmlformats.org/spreadsheetml/2006/main">
  <authors>
    <author>foltynz</author>
  </authors>
  <commentList>
    <comment ref="B10" authorId="0" shapeId="0">
      <text>
        <r>
          <rPr>
            <sz val="8"/>
            <color indexed="81"/>
            <rFont val="Tahoma"/>
            <family val="2"/>
            <charset val="238"/>
          </rPr>
          <t>Číslo napište ve tvaru arabských číslic, např. 8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10" authorId="0" shapeId="0">
      <text>
        <r>
          <rPr>
            <sz val="8"/>
            <color indexed="81"/>
            <rFont val="Tahoma"/>
            <family val="2"/>
            <charset val="238"/>
          </rPr>
          <t>Číslo napište ve tvaru arabských číslic, např. 8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Kopská Jaroslava Ing. (UPS-KHA)</author>
  </authors>
  <commentList>
    <comment ref="F5" authorId="0" shapeId="0">
      <text>
        <r>
          <rPr>
            <b/>
            <sz val="9"/>
            <color indexed="81"/>
            <rFont val="Tahoma"/>
            <family val="2"/>
            <charset val="238"/>
          </rPr>
          <t>viz. čl. II.5 dohody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  <charset val="238"/>
          </rPr>
          <t>viz. čl. II.5 dohody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P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S11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</commentList>
</comments>
</file>

<file path=xl/comments6.xml><?xml version="1.0" encoding="utf-8"?>
<comments xmlns="http://schemas.openxmlformats.org/spreadsheetml/2006/main">
  <authors>
    <author>Kopská Jaroslava Ing. (UPS-KHA)</author>
  </authors>
  <commentList>
    <comment ref="F4" authorId="0" shapeId="0">
      <text>
        <r>
          <rPr>
            <b/>
            <sz val="9"/>
            <color indexed="81"/>
            <rFont val="Tahoma"/>
            <family val="2"/>
            <charset val="238"/>
          </rPr>
          <t>Datum zahájení dle čl. II. dohody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  <charset val="238"/>
          </rPr>
          <t>Datum ukončení dle čl. II. dohody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  <charset val="238"/>
          </rPr>
          <t>viz. rozsah vzdělávací aktivity dle čl. II.3 dohody</t>
        </r>
      </text>
    </comment>
  </commentList>
</comments>
</file>

<file path=xl/sharedStrings.xml><?xml version="1.0" encoding="utf-8"?>
<sst xmlns="http://schemas.openxmlformats.org/spreadsheetml/2006/main" count="313" uniqueCount="211">
  <si>
    <t>PČ</t>
  </si>
  <si>
    <t>Vyplňte pouze bílá pole</t>
  </si>
  <si>
    <t xml:space="preserve">příloha č. 1 dohody č.: </t>
  </si>
  <si>
    <t>Datum:</t>
  </si>
  <si>
    <t>Vyřizuje:</t>
  </si>
  <si>
    <t>Email:</t>
  </si>
  <si>
    <t>Jméno</t>
  </si>
  <si>
    <t>Příjmení</t>
  </si>
  <si>
    <t>IČO:</t>
  </si>
  <si>
    <t>Telefon:</t>
  </si>
  <si>
    <t>Datum narození</t>
  </si>
  <si>
    <t>POVEZ II (CZ.03.1.52/0.0/0.0/15_021/0000053)</t>
  </si>
  <si>
    <t>Obec</t>
  </si>
  <si>
    <t>Část obce</t>
  </si>
  <si>
    <t>Č. p.</t>
  </si>
  <si>
    <t>Ulice</t>
  </si>
  <si>
    <t>Č. or.</t>
  </si>
  <si>
    <t>písm.</t>
  </si>
  <si>
    <t>Psč</t>
  </si>
  <si>
    <t>(razítko)</t>
  </si>
  <si>
    <t>jméno, příjmení, funkce a podpis oprávněné osoby</t>
  </si>
  <si>
    <t>Název vzděl. aktivity:</t>
  </si>
  <si>
    <t xml:space="preserve">příloha č. 2 dohody č.: </t>
  </si>
  <si>
    <t>Zaměstnavatel:</t>
  </si>
  <si>
    <t xml:space="preserve">Datum narození </t>
  </si>
  <si>
    <r>
      <t xml:space="preserve">POVEZ II </t>
    </r>
    <r>
      <rPr>
        <sz val="9"/>
        <color theme="1"/>
        <rFont val="Calibri"/>
        <family val="2"/>
        <charset val="238"/>
        <scheme val="minor"/>
      </rPr>
      <t>(CZ.03.1.52/0.0/0.0/15_021/0000053)</t>
    </r>
  </si>
  <si>
    <t>Čas výuky od - do:</t>
  </si>
  <si>
    <t>Plánovaný harmonogram vzdělávací aktivity</t>
  </si>
  <si>
    <t>Místo výuky:</t>
  </si>
  <si>
    <t>Název vzdělávací aktivity:</t>
  </si>
  <si>
    <t>Harmonogram (dny, ve kterých se koná vzdělávací aktivita)*</t>
  </si>
  <si>
    <t>* V případě, že vzdělávací aktivita bude probíhat v určitém termínu denně, vypište do prvního sloupce datum od-do (např. 1.8.2016-20.8.2016).</t>
  </si>
  <si>
    <t xml:space="preserve">   V případě, že vzdělávací aktivita bude probíhat nepravidelně nebo pouze v určitý den v týdnu, vypište jednotlivé dny do připravených sloupců.</t>
  </si>
  <si>
    <t>Číslo telefonu:</t>
  </si>
  <si>
    <t>za měsíc / rok:</t>
  </si>
  <si>
    <t>Zaměstnavatel :</t>
  </si>
  <si>
    <r>
      <t xml:space="preserve">Uvádějte pouze mzdové náklady vynaložené </t>
    </r>
    <r>
      <rPr>
        <b/>
        <sz val="11"/>
        <rFont val="Calibri"/>
        <family val="2"/>
        <charset val="238"/>
      </rPr>
      <t xml:space="preserve">za dobu účasti </t>
    </r>
    <r>
      <rPr>
        <sz val="11"/>
        <rFont val="Calibri"/>
        <family val="2"/>
        <charset val="238"/>
      </rPr>
      <t>zaměstnanců</t>
    </r>
    <r>
      <rPr>
        <b/>
        <sz val="11"/>
        <rFont val="Calibri"/>
        <family val="2"/>
        <charset val="238"/>
      </rPr>
      <t xml:space="preserve"> na vzdělávací aktivitě </t>
    </r>
    <r>
      <rPr>
        <vertAlign val="superscript"/>
        <sz val="11"/>
        <rFont val="Calibri"/>
        <family val="2"/>
        <charset val="238"/>
      </rPr>
      <t>1)</t>
    </r>
  </si>
  <si>
    <t>Počet proplacených hodin ve výuce dle docházky                 á 60 min.</t>
  </si>
  <si>
    <t>náklady</t>
  </si>
  <si>
    <t>č. dohody</t>
  </si>
  <si>
    <t>celkem</t>
  </si>
  <si>
    <t>1) V souladu s bodem III.5 dohody bude zaměstnavatel současně s tímto vyúčtováním dokládat evidenci docházky s uvedením počtu hodin, v nichž se jednotliví zaměstnanci zúčastnili vzdělávací aktivity. Nárokované mzdové náklady musí odpovídat mzdovým nákladům vynaloženým za hodiny účasti zaměstnanců na vzdělávací aktivitě.</t>
  </si>
  <si>
    <t>2) Uveďte  hrubou mzdu zaměstnance za dobu účasti zaměstnance na vzdělávací aktivitě.  Uvedená mzda je očištěna o pohyblivé složky mzdy/platu, které nesouvisí se vzděláváním (jako např. pravidelné a mimořádné odměny, příplatky za práci přesčas, příplatek za pobyt na rizikovém pracovišti další). V případě, že žadatel již v žádosti odůvodnil vzdělávání mimo pracovní dobu a nedostal zamítavé stanovisko, může požádat i o částku na úhradu příplatků za přesčasovou práci.</t>
  </si>
  <si>
    <t>Titul</t>
  </si>
  <si>
    <t>Pracovní pozice</t>
  </si>
  <si>
    <t>Místo výkonu práce</t>
  </si>
  <si>
    <r>
      <t xml:space="preserve">Úvazek </t>
    </r>
    <r>
      <rPr>
        <vertAlign val="superscript"/>
        <sz val="11"/>
        <rFont val="Calibri"/>
        <family val="2"/>
        <charset val="238"/>
      </rPr>
      <t>7)</t>
    </r>
  </si>
  <si>
    <t>Plán výuky</t>
  </si>
  <si>
    <t>Okruhy plánovaných témat</t>
  </si>
  <si>
    <t>Datum</t>
  </si>
  <si>
    <t>za měsíc</t>
  </si>
  <si>
    <r>
      <t>Odvod pojistného</t>
    </r>
    <r>
      <rPr>
        <vertAlign val="superscript"/>
        <sz val="11"/>
        <rFont val="Calibri"/>
        <family val="2"/>
        <charset val="238"/>
      </rPr>
      <t xml:space="preserve"> 5)</t>
    </r>
  </si>
  <si>
    <r>
      <t>Součet</t>
    </r>
    <r>
      <rPr>
        <vertAlign val="superscript"/>
        <sz val="11"/>
        <rFont val="Calibri"/>
        <family val="2"/>
        <charset val="238"/>
        <scheme val="minor"/>
      </rPr>
      <t xml:space="preserve"> 6</t>
    </r>
    <r>
      <rPr>
        <vertAlign val="superscript"/>
        <sz val="11"/>
        <rFont val="Calibri"/>
        <family val="2"/>
        <charset val="238"/>
      </rPr>
      <t>)</t>
    </r>
  </si>
  <si>
    <r>
      <t>za dobu na vzdělávání</t>
    </r>
    <r>
      <rPr>
        <vertAlign val="superscript"/>
        <sz val="11"/>
        <rFont val="Calibri"/>
        <family val="2"/>
        <charset val="238"/>
        <scheme val="minor"/>
      </rPr>
      <t xml:space="preserve"> 4</t>
    </r>
    <r>
      <rPr>
        <vertAlign val="superscript"/>
        <sz val="11"/>
        <rFont val="Calibri"/>
        <family val="2"/>
        <charset val="238"/>
      </rPr>
      <t>)</t>
    </r>
  </si>
  <si>
    <t>VYÚČTOVÁNÍ VZDĚLÁVACÍ AKTIVITY - INTERNÍ LEKTOR</t>
  </si>
  <si>
    <t>Pracovní pozice interního lektora:</t>
  </si>
  <si>
    <t>Úvazek u zaměstnavatele:</t>
  </si>
  <si>
    <t>Vykazované období (měsíc a rok):</t>
  </si>
  <si>
    <t>Den v měsíci</t>
  </si>
  <si>
    <t>Popis činnosti lektora (vyplňovat pouze aktivity související se vzděláváním realizovaným lektorem)</t>
  </si>
  <si>
    <t>1.</t>
  </si>
  <si>
    <t>16.</t>
  </si>
  <si>
    <t>2.</t>
  </si>
  <si>
    <t>17.</t>
  </si>
  <si>
    <t>3.</t>
  </si>
  <si>
    <t>18.</t>
  </si>
  <si>
    <t>4.</t>
  </si>
  <si>
    <t>19.</t>
  </si>
  <si>
    <t>5.</t>
  </si>
  <si>
    <t>20.</t>
  </si>
  <si>
    <t>6.</t>
  </si>
  <si>
    <t>21.</t>
  </si>
  <si>
    <t>7.</t>
  </si>
  <si>
    <t>22.</t>
  </si>
  <si>
    <t>8.</t>
  </si>
  <si>
    <t>23.</t>
  </si>
  <si>
    <t>9.</t>
  </si>
  <si>
    <t>24.</t>
  </si>
  <si>
    <t>10.</t>
  </si>
  <si>
    <t>25.</t>
  </si>
  <si>
    <t>11.</t>
  </si>
  <si>
    <t>26.</t>
  </si>
  <si>
    <t>12.</t>
  </si>
  <si>
    <t>27.</t>
  </si>
  <si>
    <t>13.</t>
  </si>
  <si>
    <t>28.</t>
  </si>
  <si>
    <t>14.</t>
  </si>
  <si>
    <t>29.</t>
  </si>
  <si>
    <t>15.</t>
  </si>
  <si>
    <t>30.</t>
  </si>
  <si>
    <t>31.</t>
  </si>
  <si>
    <t>Počet odpracovaných hodin celkem za daný měsíc pro projekt/dohodu:</t>
  </si>
  <si>
    <t>V případě zapojení více lektorů do vzdělávání, zpracujte přílohu za každého lektora samostatně.</t>
  </si>
  <si>
    <t>Dokument "Vyúčtování vzdělávací aktivity – interní lektor“ musí být Úřadu práce ČR doložen do konce kalendářního měsíce následujícího po uplynutí vykazovaného měsíčního období písemně.</t>
  </si>
  <si>
    <t>Prohlášení zaměstnavatele:</t>
  </si>
  <si>
    <t>Podpis interního lektora:</t>
  </si>
  <si>
    <t>Jméno, příjmení, titul,funkce a podpis oprávněné osoby (razítko)</t>
  </si>
  <si>
    <t>Intenzita podpory</t>
  </si>
  <si>
    <t>6) Součet sloupců "Hrubá mzda za dobu na vzdělávání" a "Odvod pojistného".</t>
  </si>
  <si>
    <t>intenzita podpory</t>
  </si>
  <si>
    <t>bloková výjimka</t>
  </si>
  <si>
    <t>razítko</t>
  </si>
  <si>
    <t>Příloha č. 4 dohody číslo:</t>
  </si>
  <si>
    <t>Prohlašuji, že výše uvedené údaje jsou pravdivé a že hrubá mzda za uvedený měsíc a v uvedené výši byla zaměstnanci zúčtována k výplatě a po zákonných srážkách vyplacena nejpozději v den doručení výkazu Úřadu práce ČR. Dále prohlašuji, že pojistné na sociální zabezpečení a příspěvek na státní politiku zaměstnanosti a pojistné na veřejné zdravotní pojištění, které zaměstnavatel za sebe odvádí z vyměřovacího základu zaměstnance, za uvedený měsíc a v uvedené výši byly odvedeny nejpozději v den doručení výkazu Úřadu práce ČR.</t>
  </si>
  <si>
    <t>Maximální příspěvek na hodinu:</t>
  </si>
  <si>
    <t xml:space="preserve">příloha č. 5 dohody č.: </t>
  </si>
  <si>
    <t xml:space="preserve">příloha č. 3 dohody č.: </t>
  </si>
  <si>
    <t>Dohoda s ÚP ČR č.</t>
  </si>
  <si>
    <t>Název vzdělávací aktivity</t>
  </si>
  <si>
    <t>Termín konání</t>
  </si>
  <si>
    <t>Jména lektorů:</t>
  </si>
  <si>
    <t>Podpis lektora</t>
  </si>
  <si>
    <t>P.č.</t>
  </si>
  <si>
    <t>Záznam o mimořádném odchodu/příchodu z/do výuky:</t>
  </si>
  <si>
    <t>Jméno zaměstnance</t>
  </si>
  <si>
    <t>Evidence docházky a výuky</t>
  </si>
  <si>
    <t>od</t>
  </si>
  <si>
    <t>Téma</t>
  </si>
  <si>
    <t>podpis</t>
  </si>
  <si>
    <t>-</t>
  </si>
  <si>
    <t>do</t>
  </si>
  <si>
    <t>Čas odchodu</t>
  </si>
  <si>
    <t>Čas příchodu</t>
  </si>
  <si>
    <t>počet vyučovacích hodin strávených  na výuce</t>
  </si>
  <si>
    <t>Závěrečný protokol</t>
  </si>
  <si>
    <t>Plánovaný rozsah vzdělávací aktivity dle dohody</t>
  </si>
  <si>
    <t>Stručné zhodnocení vzdělávací aktivity:</t>
  </si>
  <si>
    <t>Počet vyučovacích hodin účasti</t>
  </si>
  <si>
    <t>Splnění docházky (%)</t>
  </si>
  <si>
    <t>úspěšnost 
ANO / NE</t>
  </si>
  <si>
    <t>Číslo osvědčení / Důvod neúspěchu</t>
  </si>
  <si>
    <t>podpis odpovědného pracovníka vzdělávacího zařízení</t>
  </si>
  <si>
    <t>účastník vzdělávací aktivity</t>
  </si>
  <si>
    <t>trvalé bydliště účastníka</t>
  </si>
  <si>
    <t>ostatní údaje</t>
  </si>
  <si>
    <t>1)</t>
  </si>
  <si>
    <t>2)</t>
  </si>
  <si>
    <t>3)</t>
  </si>
  <si>
    <t>k datu podání žádosti</t>
  </si>
  <si>
    <t>4)</t>
  </si>
  <si>
    <t>věk</t>
  </si>
  <si>
    <t/>
  </si>
  <si>
    <t>Tyto sloupce jsou skryté</t>
  </si>
  <si>
    <t>Vyúčtování mzdových nákladů za dobu účasti zaměstnanců na vzdělávací aktivitě</t>
  </si>
  <si>
    <r>
      <t xml:space="preserve">Hrubá mzda za hodinu </t>
    </r>
    <r>
      <rPr>
        <vertAlign val="superscript"/>
        <sz val="11"/>
        <rFont val="Calibri"/>
        <family val="2"/>
        <charset val="238"/>
      </rPr>
      <t xml:space="preserve">2) </t>
    </r>
  </si>
  <si>
    <r>
      <t>příplatek celkem
 (byl -li schválen v žádosti)</t>
    </r>
    <r>
      <rPr>
        <vertAlign val="superscript"/>
        <sz val="11"/>
        <rFont val="Calibri"/>
        <family val="2"/>
        <charset val="238"/>
        <scheme val="minor"/>
      </rPr>
      <t xml:space="preserve"> 3)</t>
    </r>
  </si>
  <si>
    <t>SZ, ZP</t>
  </si>
  <si>
    <t>náklady za hodinu celkem</t>
  </si>
  <si>
    <t xml:space="preserve">Příspěvek na hodinu celkem </t>
  </si>
  <si>
    <t xml:space="preserve">Vypočítaný příspěvek za měsíc celkem </t>
  </si>
  <si>
    <t>max. dle dohody</t>
  </si>
  <si>
    <t>za hodinu, tj. max</t>
  </si>
  <si>
    <t>max k úvazku</t>
  </si>
  <si>
    <t>za měsíc celkem</t>
  </si>
  <si>
    <t>3) Uveďte částku příplatku, kterou nárokujete za měsíc. Výpočet příplatku přiložte na zvláštní příloze vyúčtování.</t>
  </si>
  <si>
    <t>4) hrubá mzda na hodinu krát počet hodin v docházce + příplatek (pokud bylo proplácení příplatku schváleno rozhodnutím komise)</t>
  </si>
  <si>
    <t>5)  Součet částky pojistného na sociální zabezpečení, příspěvku na státní politiku zaměstnanosti a pojistného na veřejné zdravotní pojištění, které zaměstnavatel za sebe odvádí z vyměřovacího základu zaměstnance, a to za dobu účasti zaměstnance na vzdělávací aktivitě.</t>
  </si>
  <si>
    <t>7) Odpovídá výši úvazku (viz. příloha 1), kdy hodnota 1 znamená úvazek v rozsahu stanovené týdenní pracovní doby podle § 79 zákona č. 262/2006 Sb., zákoníku práce, ve znění pozdějších předpisů. V případě kratší pracovní doby dle § 80 uveďte výši úvazku na 2 desetinná místa).</t>
  </si>
  <si>
    <r>
      <rPr>
        <b/>
        <sz val="14"/>
        <rFont val="Calibri"/>
        <family val="2"/>
        <charset val="238"/>
      </rPr>
      <t>Prohlášení zaměstnavatele</t>
    </r>
    <r>
      <rPr>
        <sz val="14"/>
        <rFont val="Calibri"/>
        <family val="2"/>
        <charset val="238"/>
      </rPr>
      <t xml:space="preserve">: Prohlašuji, že výše uvedené údaje jsou pravdivé a že </t>
    </r>
    <r>
      <rPr>
        <b/>
        <sz val="14"/>
        <rFont val="Calibri"/>
        <family val="2"/>
        <charset val="238"/>
      </rPr>
      <t>hrubá mzda</t>
    </r>
    <r>
      <rPr>
        <sz val="14"/>
        <rFont val="Calibri"/>
        <family val="2"/>
        <charset val="238"/>
      </rPr>
      <t xml:space="preserve"> za uvedený měsíc a v uvedené výši </t>
    </r>
    <r>
      <rPr>
        <b/>
        <sz val="14"/>
        <rFont val="Calibri"/>
        <family val="2"/>
        <charset val="238"/>
      </rPr>
      <t>byla</t>
    </r>
    <r>
      <rPr>
        <sz val="14"/>
        <rFont val="Calibri"/>
        <family val="2"/>
        <charset val="238"/>
      </rPr>
      <t xml:space="preserve"> zaměstnancům zúčtována k výplatě a po zákonných srážkách </t>
    </r>
    <r>
      <rPr>
        <b/>
        <sz val="14"/>
        <rFont val="Calibri"/>
        <family val="2"/>
        <charset val="238"/>
      </rPr>
      <t>vyplacena nejpozději v den doručení výkazu Úřadu práce ČR</t>
    </r>
    <r>
      <rPr>
        <sz val="14"/>
        <rFont val="Calibri"/>
        <family val="2"/>
        <charset val="238"/>
      </rPr>
      <t xml:space="preserve">. Dále prohlašuji, že </t>
    </r>
    <r>
      <rPr>
        <b/>
        <sz val="14"/>
        <rFont val="Calibri"/>
        <family val="2"/>
        <charset val="238"/>
      </rPr>
      <t>pojistné na sociální zabezpečení a příspěvek na státní politiku zaměstnanosti a pojistné na veřejné zdravotní pojištění</t>
    </r>
    <r>
      <rPr>
        <sz val="14"/>
        <rFont val="Calibri"/>
        <family val="2"/>
        <charset val="238"/>
      </rPr>
      <t xml:space="preserve"> , které zaměstnavatel za sebe odvádí z vyměřovacího základu zaměstnance, za uvedený měsíc a v uvedené výši </t>
    </r>
    <r>
      <rPr>
        <b/>
        <sz val="14"/>
        <rFont val="Calibri"/>
        <family val="2"/>
        <charset val="238"/>
      </rPr>
      <t>byly odvedeny nejpozději v den doručení výkazu Úřadu práce ČR.</t>
    </r>
  </si>
  <si>
    <t>de minimis</t>
  </si>
  <si>
    <t>sazba SZ + ZP</t>
  </si>
  <si>
    <t>odvod pojistného na soc. a zdrav. pojištění</t>
  </si>
  <si>
    <t>skutečné mzdové náklady na hodinu lektora</t>
  </si>
  <si>
    <t>Uveďte skutečnou hodinovou hrubou mzdu interního lektora za dobu výuky na vzdělávací aktivitě bez pojistného na sociální zabezpečení, příspěvku na státní politiku zaměstnanosti a pojistného na veřejné zdravotní pojištění, které zaměstnavatel za sebe odvádí z vyměřovacího základu interního lektora. Hrubá mzda je očištěna o pohyblivé složky mzdy/platu, které nesouvisí se vzděláváním (jako jsou např. pravidelné a mimořádné odměny, příplatky za práci přesčas, příplatek za pobyt na rizikovém pracovišti, a další). V případě, že žadatel již v žádosti odůvodnil vzdělávání mimo pracovní dobu a nedostal zamítavé stanovisko, může požádat i o částku na úhradu příplatků za přesčasovou práci. Částku uvádějte na dvě desetinná místa. Zaokrouhluje matematicky, výsledná částka celkem je pak zaokrouhlena na celé Kč dolů.</t>
  </si>
  <si>
    <t>Skutečné mzdové náklady na hodinu lektora dle intenzity podpory = (Hrubá hodinová mzda lektora + pojistné na sociální, zdravotní pojištění a příspěvek na státní politiku zaměstnanosti) krát intenzita podpory v %.</t>
  </si>
  <si>
    <t>Celkové uznatelné náklady na hodinu lektora = náklady splňující podmínku maximálního limitu na hodinu stanoveného dohodou.</t>
  </si>
  <si>
    <t>Počet vyuč. hodin</t>
  </si>
  <si>
    <t>ANO</t>
  </si>
  <si>
    <t>NE</t>
  </si>
  <si>
    <t>Odborný rozvoj zaměstnanců</t>
  </si>
  <si>
    <t>probíhá v rámci projektu Úřadu práce ČR</t>
  </si>
  <si>
    <t xml:space="preserve">PODPORA ODBORNÉHO VZDĚLÁVÁNÍ ZAMĚSTNANCŮ II </t>
  </si>
  <si>
    <t>reg.č. CZ.03.1.52/0.0/0.0/15_021/0000053</t>
  </si>
  <si>
    <t>Termín:</t>
  </si>
  <si>
    <t>Číslo dohody uzavřené s ÚP ČR</t>
  </si>
  <si>
    <t>Vyplní se výše úvazku, kdy hodnota 0 znamená potencionálního zaměstnavatele, 1 znamená úvazek v rozsahu stanovené týdenní pracovní doby podle § 79 zákona č. 262/2006 Sb., zákoníku práce, ve znění pozdějších předpisů. V případě kratší pracovní doby dle § 80 uveďte výši úvazku desetinným číslem</t>
  </si>
  <si>
    <t>Seznam zaměstnanců a potenciálních zaměstnanců navržených k účasti na vzdělávací aktivitě</t>
  </si>
  <si>
    <t>V případě potenciálních zaměstnanců vyplňte plánované datum nástupu do pracovního poměru</t>
  </si>
  <si>
    <t>vyplňte číslo skupiny, pokud je VA rozložena na výuku v několika skupinách. Za každou skupinu je nutné vypracovat harmonogram výuky (viz. příloha č. 2 a 5) a při realizaci vzdělávací aktivity vést oddělené evidence docházky a výuky.</t>
  </si>
  <si>
    <t>Výše příspěvku ÚP</t>
  </si>
  <si>
    <t>8) Uveďte částku mzdových nákladů za daného zaměstnance a příslušný měsíc, požadovanou v rámci dalších dohod týkající se projektu POVEZ II a to ve formátu: částka a číslo jiné dohody. Pokud se daný zaměstnanec neúčastní vzdělávacích aktivit souvisejících s jinými dohodami, pole nevyplňujte.</t>
  </si>
  <si>
    <r>
      <t xml:space="preserve">Případné mzdové náklady z jiných dohod </t>
    </r>
    <r>
      <rPr>
        <vertAlign val="superscript"/>
        <sz val="11"/>
        <rFont val="Calibri"/>
        <family val="2"/>
        <charset val="238"/>
        <scheme val="minor"/>
      </rPr>
      <t>8</t>
    </r>
    <r>
      <rPr>
        <vertAlign val="superscript"/>
        <sz val="11"/>
        <rFont val="Calibri"/>
        <family val="2"/>
        <charset val="238"/>
      </rPr>
      <t>)</t>
    </r>
  </si>
  <si>
    <t>Interní lektor 
(příjmení, jméno, titul):</t>
  </si>
  <si>
    <t>Skupina</t>
  </si>
  <si>
    <t>Od - do</t>
  </si>
  <si>
    <t>Projekt Podpora odborného vzdělávání zaměstnanců II, registrační číslo CZ.03.1.52/0.0/0.0/15_021/0000053 je spolufinancovaný z prostředků Evropského sociálního fondu prostřednictvím Operačního programu Zaměstnanost 
a z prostředků státního rozpočtu České republiky</t>
  </si>
  <si>
    <t>Podpora odborného vzdělávání zaměstnanců II CZ.03.1.52/0.0/0.0/15_021/0000053</t>
  </si>
  <si>
    <t>Projekt:</t>
  </si>
  <si>
    <r>
      <t>Prac. úvazek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</si>
  <si>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>Pracovní poměr od</t>
    </r>
    <r>
      <rPr>
        <vertAlign val="superscript"/>
        <sz val="11"/>
        <rFont val="Calibri"/>
        <family val="2"/>
        <charset val="238"/>
        <scheme val="minor"/>
      </rPr>
      <t>2)</t>
    </r>
  </si>
  <si>
    <r>
      <t>Věk 54+ (A/N)</t>
    </r>
    <r>
      <rPr>
        <vertAlign val="superscript"/>
        <sz val="11"/>
        <rFont val="Calibri"/>
        <family val="2"/>
        <charset val="238"/>
        <scheme val="minor"/>
      </rPr>
      <t>3)</t>
    </r>
  </si>
  <si>
    <r>
      <t>skup. VA</t>
    </r>
    <r>
      <rPr>
        <vertAlign val="superscript"/>
        <sz val="11"/>
        <rFont val="Calibri"/>
        <family val="2"/>
        <charset val="238"/>
        <scheme val="minor"/>
      </rPr>
      <t xml:space="preserve"> 4)</t>
    </r>
  </si>
  <si>
    <r>
      <t xml:space="preserve">POVEZ II </t>
    </r>
    <r>
      <rPr>
        <sz val="9"/>
        <rFont val="Calibri"/>
        <family val="2"/>
        <charset val="238"/>
        <scheme val="minor"/>
      </rPr>
      <t>(CZ.03.1.52/0.0/0.0/15_021/0000053)</t>
    </r>
  </si>
  <si>
    <r>
      <t xml:space="preserve">Počet vyučovačovacích hodin </t>
    </r>
    <r>
      <rPr>
        <vertAlign val="superscript"/>
        <sz val="12"/>
        <rFont val="Calibri"/>
        <family val="2"/>
        <charset val="238"/>
        <scheme val="minor"/>
      </rPr>
      <t>2)</t>
    </r>
  </si>
  <si>
    <r>
      <t>Hrubá hodinová mzda lektora</t>
    </r>
    <r>
      <rPr>
        <vertAlign val="superscript"/>
        <sz val="12"/>
        <rFont val="Calibri"/>
        <family val="2"/>
        <charset val="238"/>
        <scheme val="minor"/>
      </rPr>
      <t>1)</t>
    </r>
    <r>
      <rPr>
        <sz val="12"/>
        <rFont val="Calibri"/>
        <family val="2"/>
        <charset val="238"/>
        <scheme val="minor"/>
      </rPr>
      <t>:</t>
    </r>
  </si>
  <si>
    <r>
      <t xml:space="preserve">skutečné mzdové náklady na hodinu lektora dle intenzity podpory </t>
    </r>
    <r>
      <rPr>
        <vertAlign val="superscript"/>
        <sz val="12"/>
        <rFont val="Calibri"/>
        <family val="2"/>
        <charset val="238"/>
        <scheme val="minor"/>
      </rPr>
      <t>2)</t>
    </r>
  </si>
  <si>
    <r>
      <t>celkové uznatelné náklady na hodinu lektora</t>
    </r>
    <r>
      <rPr>
        <vertAlign val="superscript"/>
        <sz val="12"/>
        <rFont val="Calibri"/>
        <family val="2"/>
        <charset val="238"/>
        <scheme val="minor"/>
      </rPr>
      <t>3)</t>
    </r>
  </si>
  <si>
    <t>Příspěvek na mzdové náklady na interního lektora v Kč</t>
  </si>
  <si>
    <r>
      <t xml:space="preserve">Výše příspěvku ÚP ČR </t>
    </r>
    <r>
      <rPr>
        <b/>
        <vertAlign val="superscript"/>
        <sz val="14"/>
        <rFont val="Calibri"/>
        <family val="2"/>
        <charset val="238"/>
        <scheme val="minor"/>
      </rPr>
      <t>3)</t>
    </r>
  </si>
  <si>
    <t>Vzdělávací zařízení</t>
  </si>
  <si>
    <t>Zaměstnavatel / OSVČ:</t>
  </si>
  <si>
    <t>Vzdělávací zařízení:</t>
  </si>
  <si>
    <r>
      <t>počet mzdových hodin k proplacení</t>
    </r>
    <r>
      <rPr>
        <vertAlign val="superscript"/>
        <sz val="14"/>
        <rFont val="Calibri"/>
        <family val="2"/>
        <charset val="238"/>
        <scheme val="minor"/>
      </rPr>
      <t>*)</t>
    </r>
  </si>
  <si>
    <t>Čas výuky od - do</t>
  </si>
  <si>
    <t>Přestávka na oběd od - do</t>
  </si>
  <si>
    <t>příjmení</t>
  </si>
  <si>
    <r>
      <rPr>
        <b/>
        <sz val="16"/>
        <rFont val="Calibri"/>
        <family val="2"/>
        <charset val="238"/>
        <scheme val="minor"/>
      </rPr>
      <t>Evidence docházky a výuky</t>
    </r>
    <r>
      <rPr>
        <sz val="16"/>
        <rFont val="Calibri"/>
        <family val="2"/>
        <charset val="238"/>
        <scheme val="minor"/>
      </rPr>
      <t xml:space="preserve"> musí být k dispozici ve výuce.</t>
    </r>
  </si>
  <si>
    <r>
      <rPr>
        <b/>
        <sz val="16"/>
        <rFont val="Calibri"/>
        <family val="2"/>
        <charset val="238"/>
        <scheme val="minor"/>
      </rPr>
      <t>Účastníci</t>
    </r>
    <r>
      <rPr>
        <sz val="16"/>
        <rFont val="Calibri"/>
        <family val="2"/>
        <charset val="238"/>
        <scheme val="minor"/>
      </rPr>
      <t xml:space="preserve"> se podepisují u každého data na začátku výuky. Svým podpisem současně stvrzují, že byli seznámeni s předpisy o bezpečnosti a ochraně zdraví při práci a předpisy o požární ochraně mající vztah k účasti na vzdělávací aktivitě. Dále stvrzují, že poskytli ÚPČR osobní údaje, které budou použity pro přípravu zpráv o realizaci projektu.</t>
    </r>
  </si>
  <si>
    <r>
      <rPr>
        <b/>
        <sz val="16"/>
        <rFont val="Calibri"/>
        <family val="2"/>
        <charset val="238"/>
        <scheme val="minor"/>
      </rPr>
      <t>Vzdělávací zařízení / lekto</t>
    </r>
    <r>
      <rPr>
        <sz val="16"/>
        <rFont val="Calibri"/>
        <family val="2"/>
        <charset val="238"/>
        <scheme val="minor"/>
      </rPr>
      <t>r jsou  povinni předem písemně informovat zaměstnavatele o jakýchkoliv změnách ve výuce (termíny výuky, místo konání, zkrácení výuky). U jazykových a neakreditovaných  kurzů případně kurzů vedených interním lektorem zaměstnavatele je rovněž nutné nahlásit i změnu lektora a předložit doklady o jeho kvalifikaci.</t>
    </r>
  </si>
  <si>
    <r>
      <t xml:space="preserve">Zaměstnavatel je povinen všechny výše uvedené změny nahlásit v souladu s ustanoveními dohody. </t>
    </r>
    <r>
      <rPr>
        <b/>
        <sz val="16"/>
        <rFont val="Calibri"/>
        <family val="2"/>
        <charset val="238"/>
        <scheme val="minor"/>
      </rPr>
      <t>Bude-li zjištěn nesoulad se schválenými podmínkami, které nebyly odpovídajícím způsobem nahlášeny ÚP ČR, nebudou náklady uznány a proplaceny.</t>
    </r>
  </si>
  <si>
    <r>
      <t xml:space="preserve">*) </t>
    </r>
    <r>
      <rPr>
        <sz val="16"/>
        <rFont val="Calibri"/>
        <family val="2"/>
        <charset val="238"/>
        <scheme val="minor"/>
      </rPr>
      <t xml:space="preserve">rovná se </t>
    </r>
    <r>
      <rPr>
        <vertAlign val="superscript"/>
        <sz val="16"/>
        <rFont val="Calibri"/>
        <family val="2"/>
        <charset val="238"/>
        <scheme val="minor"/>
      </rPr>
      <t xml:space="preserve"> </t>
    </r>
    <r>
      <rPr>
        <sz val="16"/>
        <rFont val="Calibri"/>
        <family val="2"/>
        <charset val="238"/>
        <scheme val="minor"/>
      </rPr>
      <t>konec výuky mínus začátek  výuky, mínus doba přestávky na oběd mínus doba neúčasti dle mimořádných odchodů za uvedené dny výuky.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</si>
</sst>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0\ 00"/>
    <numFmt numFmtId="165" formatCode="dd/mm/yy;@"/>
    <numFmt numFmtId="166" formatCode="#,##0.00\ &quot;Kč&quot;"/>
    <numFmt numFmtId="167" formatCode="0.0%"/>
    <numFmt numFmtId="168" formatCode="#,##0\ &quot;Kč&quot;"/>
  </numFmts>
  <fonts count="5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66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vertAlign val="superscript"/>
      <sz val="11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sz val="12"/>
      <color rgb="FF0000FF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4"/>
      <name val="Calibri"/>
      <family val="2"/>
      <charset val="238"/>
    </font>
    <font>
      <b/>
      <sz val="14"/>
      <name val="Calibri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4"/>
      <color rgb="FF0000FF"/>
      <name val="Calibri"/>
      <family val="2"/>
      <charset val="238"/>
      <scheme val="minor"/>
    </font>
    <font>
      <sz val="16"/>
      <color rgb="FF0000FF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i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vertAlign val="superscript"/>
      <sz val="20"/>
      <name val="Calibri"/>
      <family val="2"/>
      <charset val="238"/>
      <scheme val="minor"/>
    </font>
    <font>
      <vertAlign val="superscript"/>
      <sz val="16"/>
      <name val="Calibri"/>
      <family val="2"/>
      <charset val="238"/>
      <scheme val="minor"/>
    </font>
    <font>
      <sz val="10"/>
      <name val="Calibri"/>
      <family val="2"/>
      <charset val="238"/>
    </font>
    <font>
      <i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vertAlign val="superscript"/>
      <sz val="14"/>
      <name val="Calibri"/>
      <family val="2"/>
      <charset val="238"/>
      <scheme val="minor"/>
    </font>
    <font>
      <u/>
      <sz val="10"/>
      <color rgb="FF0000FF"/>
      <name val="Calibri"/>
      <family val="2"/>
      <charset val="238"/>
      <scheme val="minor"/>
    </font>
    <font>
      <u/>
      <sz val="9"/>
      <color rgb="FF0000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24" fillId="0" borderId="0" applyFont="0" applyFill="0" applyBorder="0" applyAlignment="0" applyProtection="0"/>
  </cellStyleXfs>
  <cellXfs count="58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3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9" fontId="12" fillId="0" borderId="1" xfId="2" applyNumberFormat="1" applyFont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4" fontId="4" fillId="3" borderId="1" xfId="0" applyNumberFormat="1" applyFont="1" applyFill="1" applyBorder="1" applyAlignment="1" applyProtection="1">
      <alignment wrapText="1"/>
    </xf>
    <xf numFmtId="2" fontId="4" fillId="3" borderId="1" xfId="0" applyNumberFormat="1" applyFont="1" applyFill="1" applyBorder="1" applyAlignment="1" applyProtection="1">
      <alignment wrapText="1"/>
    </xf>
    <xf numFmtId="4" fontId="4" fillId="3" borderId="55" xfId="0" applyNumberFormat="1" applyFont="1" applyFill="1" applyBorder="1" applyAlignment="1" applyProtection="1">
      <alignment horizontal="center" wrapText="1"/>
    </xf>
    <xf numFmtId="4" fontId="4" fillId="3" borderId="38" xfId="0" applyNumberFormat="1" applyFont="1" applyFill="1" applyBorder="1" applyAlignment="1" applyProtection="1">
      <alignment horizontal="center" wrapText="1"/>
    </xf>
    <xf numFmtId="4" fontId="4" fillId="3" borderId="43" xfId="0" applyNumberFormat="1" applyFont="1" applyFill="1" applyBorder="1" applyAlignment="1" applyProtection="1">
      <alignment horizontal="center" vertical="center" wrapText="1"/>
    </xf>
    <xf numFmtId="4" fontId="4" fillId="3" borderId="11" xfId="0" applyNumberFormat="1" applyFont="1" applyFill="1" applyBorder="1" applyAlignment="1" applyProtection="1">
      <alignment wrapText="1"/>
    </xf>
    <xf numFmtId="2" fontId="4" fillId="3" borderId="11" xfId="0" applyNumberFormat="1" applyFont="1" applyFill="1" applyBorder="1" applyAlignment="1" applyProtection="1">
      <alignment wrapText="1"/>
    </xf>
    <xf numFmtId="4" fontId="4" fillId="3" borderId="57" xfId="0" applyNumberFormat="1" applyFont="1" applyFill="1" applyBorder="1" applyAlignment="1" applyProtection="1">
      <alignment horizont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27" xfId="0" applyFont="1" applyFill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center" vertical="center" wrapText="1"/>
    </xf>
    <xf numFmtId="0" fontId="0" fillId="3" borderId="10" xfId="0" applyFill="1" applyBorder="1" applyAlignment="1" applyProtection="1">
      <alignment horizontal="center" vertical="center" wrapText="1"/>
    </xf>
    <xf numFmtId="0" fontId="0" fillId="2" borderId="0" xfId="0" applyFill="1"/>
    <xf numFmtId="9" fontId="23" fillId="2" borderId="38" xfId="0" applyNumberFormat="1" applyFont="1" applyFill="1" applyBorder="1" applyAlignment="1" applyProtection="1">
      <alignment horizontal="center" vertical="top" wrapText="1"/>
      <protection locked="0"/>
    </xf>
    <xf numFmtId="4" fontId="23" fillId="2" borderId="38" xfId="0" applyNumberFormat="1" applyFont="1" applyFill="1" applyBorder="1" applyAlignment="1" applyProtection="1">
      <alignment horizontal="center" wrapText="1"/>
      <protection locked="0"/>
    </xf>
    <xf numFmtId="9" fontId="16" fillId="2" borderId="27" xfId="0" applyNumberFormat="1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Alignment="1" applyProtection="1">
      <alignment vertical="center" wrapText="1"/>
    </xf>
    <xf numFmtId="0" fontId="20" fillId="2" borderId="48" xfId="0" applyNumberFormat="1" applyFont="1" applyFill="1" applyBorder="1" applyAlignment="1" applyProtection="1">
      <alignment wrapText="1"/>
      <protection locked="0"/>
    </xf>
    <xf numFmtId="0" fontId="0" fillId="3" borderId="36" xfId="0" applyFill="1" applyBorder="1" applyAlignment="1" applyProtection="1">
      <alignment horizontal="center" vertical="center"/>
    </xf>
    <xf numFmtId="165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/>
    </xf>
    <xf numFmtId="0" fontId="0" fillId="3" borderId="14" xfId="0" applyFill="1" applyBorder="1" applyAlignment="1" applyProtection="1">
      <alignment horizontal="center" vertical="center" wrapText="1"/>
    </xf>
    <xf numFmtId="0" fontId="0" fillId="3" borderId="36" xfId="0" applyFill="1" applyBorder="1" applyAlignment="1" applyProtection="1">
      <alignment horizontal="center" vertical="center" wrapText="1"/>
    </xf>
    <xf numFmtId="0" fontId="32" fillId="3" borderId="1" xfId="0" applyFont="1" applyFill="1" applyBorder="1" applyAlignment="1" applyProtection="1">
      <alignment horizontal="center" vertical="center"/>
    </xf>
    <xf numFmtId="14" fontId="19" fillId="0" borderId="1" xfId="0" applyNumberFormat="1" applyFont="1" applyBorder="1" applyAlignment="1" applyProtection="1">
      <alignment horizontal="center" vertical="center"/>
      <protection locked="0"/>
    </xf>
    <xf numFmtId="0" fontId="1" fillId="3" borderId="43" xfId="0" applyFont="1" applyFill="1" applyBorder="1" applyAlignment="1" applyProtection="1">
      <alignment horizontal="center" vertical="center" wrapText="1"/>
    </xf>
    <xf numFmtId="14" fontId="32" fillId="3" borderId="25" xfId="0" applyNumberFormat="1" applyFont="1" applyFill="1" applyBorder="1" applyAlignment="1" applyProtection="1">
      <alignment horizontal="left" vertical="center"/>
      <protection locked="0"/>
    </xf>
    <xf numFmtId="0" fontId="36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/>
    <xf numFmtId="14" fontId="35" fillId="2" borderId="49" xfId="0" applyNumberFormat="1" applyFont="1" applyFill="1" applyBorder="1" applyAlignment="1" applyProtection="1">
      <alignment horizontal="right" vertical="center"/>
    </xf>
    <xf numFmtId="14" fontId="35" fillId="2" borderId="40" xfId="0" applyNumberFormat="1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wrapText="1"/>
    </xf>
    <xf numFmtId="0" fontId="4" fillId="3" borderId="11" xfId="0" applyFont="1" applyFill="1" applyBorder="1" applyAlignment="1" applyProtection="1">
      <alignment horizontal="center" wrapText="1"/>
    </xf>
    <xf numFmtId="0" fontId="40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Alignment="1" applyProtection="1">
      <alignment vertical="center"/>
    </xf>
    <xf numFmtId="0" fontId="20" fillId="2" borderId="0" xfId="0" applyNumberFormat="1" applyFont="1" applyFill="1" applyAlignment="1" applyProtection="1">
      <alignment vertical="center"/>
    </xf>
    <xf numFmtId="0" fontId="2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43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20" fillId="2" borderId="25" xfId="0" applyNumberFormat="1" applyFont="1" applyFill="1" applyBorder="1" applyAlignment="1" applyProtection="1">
      <alignment horizontal="left" wrapText="1"/>
      <protection locked="0"/>
    </xf>
    <xf numFmtId="0" fontId="27" fillId="2" borderId="0" xfId="0" applyFont="1" applyFill="1" applyAlignment="1" applyProtection="1">
      <alignment vertical="center"/>
    </xf>
    <xf numFmtId="0" fontId="44" fillId="2" borderId="0" xfId="0" applyFont="1" applyFill="1" applyAlignment="1" applyProtection="1">
      <alignment horizontal="center" vertical="top"/>
    </xf>
    <xf numFmtId="0" fontId="44" fillId="2" borderId="0" xfId="0" applyFont="1" applyFill="1" applyAlignment="1" applyProtection="1">
      <alignment horizontal="center" vertical="center"/>
    </xf>
    <xf numFmtId="4" fontId="4" fillId="2" borderId="0" xfId="0" applyNumberFormat="1" applyFont="1" applyFill="1" applyAlignment="1" applyProtection="1">
      <alignment vertical="center"/>
    </xf>
    <xf numFmtId="0" fontId="4" fillId="2" borderId="0" xfId="0" applyFont="1" applyFill="1"/>
    <xf numFmtId="0" fontId="23" fillId="3" borderId="1" xfId="0" applyFont="1" applyFill="1" applyBorder="1" applyAlignment="1" applyProtection="1">
      <alignment horizontal="center" vertical="center"/>
    </xf>
    <xf numFmtId="0" fontId="23" fillId="2" borderId="2" xfId="0" applyFont="1" applyFill="1" applyBorder="1" applyAlignment="1" applyProtection="1">
      <alignment vertical="center"/>
    </xf>
    <xf numFmtId="4" fontId="23" fillId="2" borderId="2" xfId="0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vertical="center"/>
    </xf>
    <xf numFmtId="4" fontId="4" fillId="2" borderId="2" xfId="0" applyNumberFormat="1" applyFont="1" applyFill="1" applyBorder="1" applyAlignment="1" applyProtection="1">
      <alignment vertical="center"/>
    </xf>
    <xf numFmtId="167" fontId="23" fillId="3" borderId="1" xfId="0" applyNumberFormat="1" applyFont="1" applyFill="1" applyBorder="1" applyAlignment="1" applyProtection="1">
      <alignment horizont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2" borderId="36" xfId="0" applyFont="1" applyFill="1" applyBorder="1" applyAlignment="1" applyProtection="1">
      <alignment horizontal="left" vertical="center" wrapText="1"/>
    </xf>
    <xf numFmtId="165" fontId="4" fillId="2" borderId="36" xfId="0" applyNumberFormat="1" applyFont="1" applyFill="1" applyBorder="1" applyAlignment="1" applyProtection="1">
      <alignment horizontal="center" vertical="center" wrapText="1"/>
    </xf>
    <xf numFmtId="0" fontId="4" fillId="2" borderId="36" xfId="0" applyFont="1" applyFill="1" applyBorder="1" applyAlignment="1" applyProtection="1">
      <alignment horizontal="center" vertical="center" wrapText="1"/>
      <protection locked="0"/>
    </xf>
    <xf numFmtId="4" fontId="4" fillId="2" borderId="36" xfId="0" applyNumberFormat="1" applyFont="1" applyFill="1" applyBorder="1" applyAlignment="1" applyProtection="1">
      <alignment horizontal="center" vertical="center" wrapText="1"/>
      <protection locked="0"/>
    </xf>
    <xf numFmtId="168" fontId="4" fillId="2" borderId="36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36" xfId="0" applyNumberFormat="1" applyFont="1" applyFill="1" applyBorder="1" applyAlignment="1" applyProtection="1">
      <alignment horizontal="center" vertical="center" wrapText="1"/>
    </xf>
    <xf numFmtId="4" fontId="4" fillId="2" borderId="36" xfId="0" applyNumberFormat="1" applyFont="1" applyFill="1" applyBorder="1" applyAlignment="1" applyProtection="1">
      <alignment horizontal="right" vertical="center" wrapText="1"/>
    </xf>
    <xf numFmtId="2" fontId="4" fillId="2" borderId="36" xfId="0" applyNumberFormat="1" applyFont="1" applyFill="1" applyBorder="1" applyAlignment="1" applyProtection="1">
      <alignment horizontal="center" vertical="center" wrapText="1"/>
    </xf>
    <xf numFmtId="0" fontId="4" fillId="0" borderId="36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36" xfId="0" applyNumberFormat="1" applyFont="1" applyFill="1" applyBorder="1" applyAlignment="1" applyProtection="1">
      <alignment vertical="center"/>
    </xf>
    <xf numFmtId="3" fontId="4" fillId="2" borderId="48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2" borderId="43" xfId="0" applyFont="1" applyFill="1" applyBorder="1" applyAlignment="1" applyProtection="1">
      <alignment horizontal="left" vertical="center" wrapText="1"/>
    </xf>
    <xf numFmtId="165" fontId="4" fillId="2" borderId="43" xfId="0" applyNumberFormat="1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68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right" vertical="center" wrapText="1"/>
    </xf>
    <xf numFmtId="4" fontId="4" fillId="2" borderId="43" xfId="0" applyNumberFormat="1" applyFont="1" applyFill="1" applyBorder="1" applyAlignment="1" applyProtection="1">
      <alignment horizontal="right" vertical="center" wrapText="1"/>
    </xf>
    <xf numFmtId="2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43" xfId="0" applyNumberFormat="1" applyFont="1" applyFill="1" applyBorder="1" applyAlignment="1" applyProtection="1">
      <alignment vertical="center"/>
    </xf>
    <xf numFmtId="3" fontId="4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14" fontId="4" fillId="2" borderId="11" xfId="0" applyNumberFormat="1" applyFont="1" applyFill="1" applyBorder="1" applyAlignment="1" applyProtection="1">
      <alignment horizontal="center" vertical="center" wrapText="1"/>
    </xf>
    <xf numFmtId="4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168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11" xfId="0" applyNumberFormat="1" applyFont="1" applyFill="1" applyBorder="1" applyAlignment="1" applyProtection="1">
      <alignment horizontal="center" vertical="center" wrapText="1"/>
    </xf>
    <xf numFmtId="4" fontId="4" fillId="2" borderId="57" xfId="0" applyNumberFormat="1" applyFont="1" applyFill="1" applyBorder="1" applyAlignment="1" applyProtection="1">
      <alignment horizontal="right" vertical="center" wrapText="1"/>
    </xf>
    <xf numFmtId="4" fontId="4" fillId="2" borderId="11" xfId="0" applyNumberFormat="1" applyFont="1" applyFill="1" applyBorder="1" applyAlignment="1" applyProtection="1">
      <alignment horizontal="right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57" xfId="0" applyNumberFormat="1" applyFont="1" applyFill="1" applyBorder="1" applyAlignment="1" applyProtection="1">
      <alignment vertical="center"/>
    </xf>
    <xf numFmtId="3" fontId="4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23" fillId="3" borderId="45" xfId="0" applyFont="1" applyFill="1" applyBorder="1" applyAlignment="1" applyProtection="1">
      <alignment horizontal="center" vertical="center"/>
    </xf>
    <xf numFmtId="3" fontId="4" fillId="2" borderId="46" xfId="0" applyNumberFormat="1" applyFont="1" applyFill="1" applyBorder="1" applyAlignment="1" applyProtection="1">
      <alignment horizontal="right" vertical="center" wrapText="1"/>
      <protection hidden="1"/>
    </xf>
    <xf numFmtId="3" fontId="4" fillId="2" borderId="0" xfId="0" applyNumberFormat="1" applyFont="1" applyFill="1" applyBorder="1" applyAlignment="1" applyProtection="1">
      <alignment horizontal="right" vertical="center" wrapText="1"/>
      <protection hidden="1"/>
    </xf>
    <xf numFmtId="4" fontId="4" fillId="2" borderId="0" xfId="0" applyNumberFormat="1" applyFont="1" applyFill="1" applyBorder="1" applyAlignment="1" applyProtection="1">
      <alignment horizontal="right" vertical="center" wrapText="1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4" fontId="23" fillId="2" borderId="39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164" fontId="4" fillId="0" borderId="0" xfId="0" applyNumberFormat="1" applyFont="1" applyAlignment="1" applyProtection="1">
      <alignment vertical="center"/>
    </xf>
    <xf numFmtId="49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25" xfId="0" applyFont="1" applyFill="1" applyBorder="1" applyAlignment="1" applyProtection="1">
      <alignment horizontal="center" vertical="center" wrapText="1"/>
    </xf>
    <xf numFmtId="164" fontId="4" fillId="3" borderId="2" xfId="0" applyNumberFormat="1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25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14" fontId="4" fillId="0" borderId="27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vertical="center"/>
    </xf>
    <xf numFmtId="0" fontId="48" fillId="0" borderId="0" xfId="0" applyFont="1" applyAlignment="1" applyProtection="1">
      <alignment vertical="top"/>
    </xf>
    <xf numFmtId="164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4" fillId="3" borderId="26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14" fontId="4" fillId="2" borderId="25" xfId="0" applyNumberFormat="1" applyFont="1" applyFill="1" applyBorder="1" applyAlignment="1" applyProtection="1">
      <alignment horizontal="center" vertical="center" wrapText="1"/>
    </xf>
    <xf numFmtId="165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25" xfId="0" applyNumberFormat="1" applyFont="1" applyFill="1" applyBorder="1" applyAlignment="1" applyProtection="1">
      <alignment horizontal="center" vertical="center"/>
      <protection locked="0"/>
    </xf>
    <xf numFmtId="165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27" xfId="0" applyNumberFormat="1" applyFont="1" applyFill="1" applyBorder="1" applyAlignment="1" applyProtection="1">
      <alignment horizontal="center" vertical="center"/>
      <protection locked="0"/>
    </xf>
    <xf numFmtId="0" fontId="15" fillId="3" borderId="9" xfId="0" applyFont="1" applyFill="1" applyBorder="1" applyAlignment="1" applyProtection="1">
      <alignment horizontal="center" vertical="center"/>
    </xf>
    <xf numFmtId="2" fontId="50" fillId="2" borderId="1" xfId="0" applyNumberFormat="1" applyFont="1" applyFill="1" applyBorder="1" applyAlignment="1" applyProtection="1">
      <alignment horizontal="right" vertical="center" indent="4"/>
      <protection locked="0"/>
    </xf>
    <xf numFmtId="4" fontId="50" fillId="2" borderId="25" xfId="0" applyNumberFormat="1" applyFont="1" applyFill="1" applyBorder="1" applyAlignment="1" applyProtection="1">
      <alignment horizontal="right" vertical="center" wrapText="1" indent="2"/>
    </xf>
    <xf numFmtId="0" fontId="15" fillId="3" borderId="10" xfId="0" applyFont="1" applyFill="1" applyBorder="1" applyAlignment="1" applyProtection="1">
      <alignment horizontal="center" vertical="center"/>
    </xf>
    <xf numFmtId="2" fontId="50" fillId="2" borderId="11" xfId="0" applyNumberFormat="1" applyFont="1" applyFill="1" applyBorder="1" applyAlignment="1" applyProtection="1">
      <alignment horizontal="right" vertical="center" indent="4"/>
      <protection locked="0"/>
    </xf>
    <xf numFmtId="4" fontId="50" fillId="2" borderId="27" xfId="0" applyNumberFormat="1" applyFont="1" applyFill="1" applyBorder="1" applyAlignment="1" applyProtection="1">
      <alignment horizontal="right" vertical="center" wrapText="1" indent="2"/>
    </xf>
    <xf numFmtId="0" fontId="17" fillId="3" borderId="14" xfId="0" applyFont="1" applyFill="1" applyBorder="1" applyAlignment="1" applyProtection="1">
      <alignment horizontal="center" vertical="center" wrapText="1"/>
    </xf>
    <xf numFmtId="0" fontId="17" fillId="3" borderId="48" xfId="0" applyFont="1" applyFill="1" applyBorder="1" applyAlignment="1" applyProtection="1">
      <alignment horizontal="center" vertical="center" wrapText="1"/>
    </xf>
    <xf numFmtId="0" fontId="17" fillId="2" borderId="0" xfId="0" applyNumberFormat="1" applyFont="1" applyFill="1" applyBorder="1" applyAlignment="1" applyProtection="1">
      <alignment horizontal="left" vertical="center"/>
    </xf>
    <xf numFmtId="0" fontId="17" fillId="3" borderId="1" xfId="0" applyNumberFormat="1" applyFont="1" applyFill="1" applyBorder="1" applyAlignment="1" applyProtection="1">
      <alignment horizontal="left" vertical="center"/>
    </xf>
    <xf numFmtId="0" fontId="17" fillId="3" borderId="2" xfId="0" applyNumberFormat="1" applyFont="1" applyFill="1" applyBorder="1" applyAlignment="1" applyProtection="1">
      <alignment horizontal="center" vertical="center" wrapText="1"/>
    </xf>
    <xf numFmtId="0" fontId="17" fillId="3" borderId="25" xfId="0" applyNumberFormat="1" applyFont="1" applyFill="1" applyBorder="1" applyAlignment="1" applyProtection="1">
      <alignment horizontal="center" vertical="center" wrapText="1"/>
    </xf>
    <xf numFmtId="166" fontId="17" fillId="2" borderId="11" xfId="0" applyNumberFormat="1" applyFont="1" applyFill="1" applyBorder="1" applyAlignment="1" applyProtection="1">
      <alignment horizontal="center" vertical="center"/>
      <protection locked="0"/>
    </xf>
    <xf numFmtId="10" fontId="17" fillId="2" borderId="12" xfId="2" applyNumberFormat="1" applyFont="1" applyFill="1" applyBorder="1" applyAlignment="1" applyProtection="1">
      <alignment horizontal="center" vertical="center"/>
      <protection locked="0"/>
    </xf>
    <xf numFmtId="166" fontId="17" fillId="2" borderId="12" xfId="0" applyNumberFormat="1" applyFont="1" applyFill="1" applyBorder="1" applyAlignment="1" applyProtection="1">
      <alignment horizontal="center" vertical="center"/>
      <protection locked="0"/>
    </xf>
    <xf numFmtId="166" fontId="17" fillId="3" borderId="12" xfId="0" applyNumberFormat="1" applyFont="1" applyFill="1" applyBorder="1" applyAlignment="1" applyProtection="1">
      <alignment horizontal="center" vertical="center"/>
    </xf>
    <xf numFmtId="166" fontId="17" fillId="3" borderId="27" xfId="0" applyNumberFormat="1" applyFont="1" applyFill="1" applyBorder="1" applyAlignment="1" applyProtection="1">
      <alignment horizontal="center" vertical="center"/>
    </xf>
    <xf numFmtId="3" fontId="15" fillId="3" borderId="46" xfId="0" applyNumberFormat="1" applyFont="1" applyFill="1" applyBorder="1" applyAlignment="1" applyProtection="1">
      <alignment horizontal="right" vertical="center" indent="2"/>
    </xf>
    <xf numFmtId="0" fontId="53" fillId="2" borderId="0" xfId="0" applyFont="1" applyFill="1" applyAlignment="1" applyProtection="1">
      <alignment vertical="center"/>
    </xf>
    <xf numFmtId="0" fontId="4" fillId="2" borderId="0" xfId="0" applyFont="1" applyFill="1" applyProtection="1"/>
    <xf numFmtId="0" fontId="50" fillId="3" borderId="1" xfId="0" applyFont="1" applyFill="1" applyBorder="1" applyAlignment="1" applyProtection="1">
      <alignment horizontal="center" vertical="center"/>
    </xf>
    <xf numFmtId="0" fontId="15" fillId="3" borderId="14" xfId="0" applyFont="1" applyFill="1" applyBorder="1" applyAlignment="1" applyProtection="1">
      <alignment vertical="center"/>
    </xf>
    <xf numFmtId="0" fontId="50" fillId="3" borderId="36" xfId="0" applyFont="1" applyFill="1" applyBorder="1" applyAlignment="1" applyProtection="1">
      <alignment horizontal="center" vertical="center" wrapText="1"/>
    </xf>
    <xf numFmtId="0" fontId="50" fillId="3" borderId="48" xfId="0" applyFont="1" applyFill="1" applyBorder="1" applyAlignment="1" applyProtection="1">
      <alignment horizontal="center" vertical="center" wrapText="1"/>
    </xf>
    <xf numFmtId="0" fontId="50" fillId="2" borderId="0" xfId="0" applyFont="1" applyFill="1" applyAlignment="1">
      <alignment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vertical="center"/>
    </xf>
    <xf numFmtId="20" fontId="4" fillId="2" borderId="1" xfId="0" applyNumberFormat="1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vertical="center"/>
    </xf>
    <xf numFmtId="0" fontId="4" fillId="2" borderId="27" xfId="0" applyFont="1" applyFill="1" applyBorder="1" applyAlignment="1" applyProtection="1">
      <alignment vertical="center"/>
    </xf>
    <xf numFmtId="14" fontId="19" fillId="0" borderId="1" xfId="0" applyNumberFormat="1" applyFont="1" applyBorder="1" applyAlignment="1" applyProtection="1">
      <alignment horizontal="center" vertical="center"/>
    </xf>
    <xf numFmtId="9" fontId="0" fillId="0" borderId="0" xfId="0" applyNumberFormat="1"/>
    <xf numFmtId="0" fontId="56" fillId="2" borderId="25" xfId="0" applyNumberFormat="1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</xf>
    <xf numFmtId="0" fontId="17" fillId="3" borderId="1" xfId="0" applyNumberFormat="1" applyFont="1" applyFill="1" applyBorder="1" applyAlignment="1" applyProtection="1">
      <alignment horizontal="center" vertical="center" wrapText="1"/>
    </xf>
    <xf numFmtId="0" fontId="16" fillId="3" borderId="9" xfId="0" applyNumberFormat="1" applyFont="1" applyFill="1" applyBorder="1" applyAlignment="1" applyProtection="1">
      <alignment horizontal="left" vertical="center"/>
    </xf>
    <xf numFmtId="0" fontId="42" fillId="2" borderId="0" xfId="0" applyFont="1" applyFill="1" applyAlignment="1" applyProtection="1">
      <alignment vertical="center"/>
    </xf>
    <xf numFmtId="0" fontId="17" fillId="3" borderId="36" xfId="0" applyFont="1" applyFill="1" applyBorder="1" applyAlignment="1" applyProtection="1">
      <alignment horizontal="center" vertical="center" wrapText="1"/>
    </xf>
    <xf numFmtId="0" fontId="15" fillId="3" borderId="36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0" fontId="23" fillId="0" borderId="6" xfId="0" applyFont="1" applyFill="1" applyBorder="1" applyAlignment="1" applyProtection="1">
      <alignment horizontal="center" vertical="center" wrapText="1"/>
      <protection locked="0"/>
    </xf>
    <xf numFmtId="0" fontId="23" fillId="0" borderId="7" xfId="0" applyFont="1" applyFill="1" applyBorder="1" applyAlignment="1" applyProtection="1">
      <alignment horizontal="center" vertical="center" wrapText="1"/>
      <protection locked="0"/>
    </xf>
    <xf numFmtId="0" fontId="4" fillId="3" borderId="24" xfId="0" applyFont="1" applyFill="1" applyBorder="1" applyAlignment="1" applyProtection="1">
      <alignment horizontal="center" vertical="center" wrapText="1"/>
    </xf>
    <xf numFmtId="0" fontId="4" fillId="3" borderId="31" xfId="0" applyFont="1" applyFill="1" applyBorder="1" applyAlignment="1" applyProtection="1">
      <alignment horizontal="center" vertical="center" wrapText="1"/>
    </xf>
    <xf numFmtId="0" fontId="4" fillId="3" borderId="32" xfId="0" applyFont="1" applyFill="1" applyBorder="1" applyAlignment="1" applyProtection="1">
      <alignment horizontal="center" vertical="center" wrapText="1"/>
    </xf>
    <xf numFmtId="0" fontId="4" fillId="3" borderId="21" xfId="0" applyFont="1" applyFill="1" applyBorder="1" applyAlignment="1" applyProtection="1">
      <alignment horizontal="center" vertical="center" wrapText="1"/>
    </xf>
    <xf numFmtId="0" fontId="4" fillId="3" borderId="22" xfId="0" applyFont="1" applyFill="1" applyBorder="1" applyAlignment="1" applyProtection="1">
      <alignment horizontal="center" vertical="center" wrapText="1"/>
    </xf>
    <xf numFmtId="0" fontId="4" fillId="3" borderId="33" xfId="0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28" xfId="0" applyNumberFormat="1" applyFont="1" applyFill="1" applyBorder="1" applyAlignment="1" applyProtection="1">
      <alignment horizontal="center" vertical="center"/>
      <protection locked="0"/>
    </xf>
    <xf numFmtId="0" fontId="23" fillId="3" borderId="8" xfId="0" applyFont="1" applyFill="1" applyBorder="1" applyAlignment="1" applyProtection="1">
      <alignment horizontal="left" vertical="center"/>
    </xf>
    <xf numFmtId="0" fontId="23" fillId="3" borderId="4" xfId="0" applyFont="1" applyFill="1" applyBorder="1" applyAlignment="1" applyProtection="1">
      <alignment horizontal="left" vertical="center"/>
    </xf>
    <xf numFmtId="0" fontId="23" fillId="3" borderId="3" xfId="0" applyFont="1" applyFill="1" applyBorder="1" applyAlignment="1" applyProtection="1">
      <alignment horizontal="left" vertical="center"/>
    </xf>
    <xf numFmtId="0" fontId="23" fillId="0" borderId="17" xfId="0" applyFont="1" applyFill="1" applyBorder="1" applyAlignment="1" applyProtection="1">
      <alignment horizontal="left" vertical="center"/>
      <protection locked="0"/>
    </xf>
    <xf numFmtId="0" fontId="23" fillId="0" borderId="18" xfId="0" applyFont="1" applyFill="1" applyBorder="1" applyAlignment="1" applyProtection="1">
      <alignment horizontal="left" vertical="center"/>
      <protection locked="0"/>
    </xf>
    <xf numFmtId="0" fontId="23" fillId="0" borderId="54" xfId="0" applyFont="1" applyFill="1" applyBorder="1" applyAlignment="1" applyProtection="1">
      <alignment horizontal="left" vertical="center"/>
      <protection locked="0"/>
    </xf>
    <xf numFmtId="0" fontId="4" fillId="3" borderId="5" xfId="0" applyFont="1" applyFill="1" applyBorder="1" applyAlignment="1" applyProtection="1">
      <alignment horizontal="left" vertical="center"/>
    </xf>
    <xf numFmtId="0" fontId="4" fillId="3" borderId="34" xfId="0" applyFont="1" applyFill="1" applyBorder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4" fillId="3" borderId="3" xfId="0" applyFont="1" applyFill="1" applyBorder="1" applyAlignment="1" applyProtection="1">
      <alignment horizontal="left" vertical="center"/>
    </xf>
    <xf numFmtId="0" fontId="4" fillId="3" borderId="56" xfId="0" applyFont="1" applyFill="1" applyBorder="1" applyAlignment="1" applyProtection="1">
      <alignment horizontal="left" vertical="center"/>
    </xf>
    <xf numFmtId="0" fontId="4" fillId="3" borderId="16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14" fontId="5" fillId="0" borderId="2" xfId="0" applyNumberFormat="1" applyFont="1" applyFill="1" applyBorder="1" applyAlignment="1" applyProtection="1">
      <alignment horizontal="left" vertical="center"/>
      <protection locked="0"/>
    </xf>
    <xf numFmtId="14" fontId="5" fillId="0" borderId="4" xfId="0" applyNumberFormat="1" applyFont="1" applyFill="1" applyBorder="1" applyAlignment="1" applyProtection="1">
      <alignment horizontal="left" vertical="center"/>
      <protection locked="0"/>
    </xf>
    <xf numFmtId="14" fontId="5" fillId="0" borderId="3" xfId="0" applyNumberFormat="1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23" fillId="3" borderId="14" xfId="0" applyFont="1" applyFill="1" applyBorder="1" applyAlignment="1" applyProtection="1">
      <alignment horizontal="center" vertical="center"/>
    </xf>
    <xf numFmtId="0" fontId="23" fillId="3" borderId="36" xfId="0" applyFont="1" applyFill="1" applyBorder="1" applyAlignment="1" applyProtection="1">
      <alignment horizontal="center" vertical="center"/>
    </xf>
    <xf numFmtId="0" fontId="23" fillId="3" borderId="48" xfId="0" applyFont="1" applyFill="1" applyBorder="1" applyAlignment="1" applyProtection="1">
      <alignment horizontal="center" vertical="center"/>
    </xf>
    <xf numFmtId="0" fontId="23" fillId="3" borderId="6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2" borderId="19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 wrapText="1"/>
    </xf>
    <xf numFmtId="0" fontId="5" fillId="2" borderId="21" xfId="0" applyFont="1" applyFill="1" applyBorder="1" applyAlignment="1" applyProtection="1">
      <alignment horizontal="center" vertical="center" wrapText="1"/>
    </xf>
    <xf numFmtId="0" fontId="5" fillId="2" borderId="22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3" fontId="5" fillId="0" borderId="2" xfId="0" applyNumberFormat="1" applyFont="1" applyFill="1" applyBorder="1" applyAlignment="1" applyProtection="1">
      <alignment horizontal="left" vertical="center"/>
      <protection locked="0"/>
    </xf>
    <xf numFmtId="3" fontId="5" fillId="0" borderId="4" xfId="0" applyNumberFormat="1" applyFont="1" applyFill="1" applyBorder="1" applyAlignment="1" applyProtection="1">
      <alignment horizontal="left" vertical="center"/>
      <protection locked="0"/>
    </xf>
    <xf numFmtId="3" fontId="5" fillId="0" borderId="3" xfId="0" applyNumberFormat="1" applyFont="1" applyFill="1" applyBorder="1" applyAlignment="1" applyProtection="1">
      <alignment horizontal="left" vertical="center"/>
      <protection locked="0"/>
    </xf>
    <xf numFmtId="0" fontId="6" fillId="0" borderId="2" xfId="1" applyFill="1" applyBorder="1" applyAlignment="1" applyProtection="1">
      <alignment horizontal="left" vertical="center"/>
      <protection locked="0"/>
    </xf>
    <xf numFmtId="0" fontId="47" fillId="0" borderId="4" xfId="1" applyFont="1" applyFill="1" applyBorder="1" applyAlignment="1" applyProtection="1">
      <alignment horizontal="left" vertical="center"/>
      <protection locked="0"/>
    </xf>
    <xf numFmtId="0" fontId="47" fillId="0" borderId="3" xfId="1" applyFont="1" applyFill="1" applyBorder="1" applyAlignment="1" applyProtection="1">
      <alignment horizontal="left" vertical="center"/>
      <protection locked="0"/>
    </xf>
    <xf numFmtId="0" fontId="4" fillId="3" borderId="5" xfId="0" applyFont="1" applyFill="1" applyBorder="1" applyAlignment="1" applyProtection="1">
      <alignment horizontal="center" wrapText="1"/>
    </xf>
    <xf numFmtId="0" fontId="4" fillId="3" borderId="8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left" vertical="center"/>
    </xf>
    <xf numFmtId="0" fontId="4" fillId="3" borderId="14" xfId="0" applyFont="1" applyFill="1" applyBorder="1" applyAlignment="1" applyProtection="1">
      <alignment horizontal="left" vertical="center"/>
    </xf>
    <xf numFmtId="0" fontId="4" fillId="3" borderId="36" xfId="0" applyFont="1" applyFill="1" applyBorder="1" applyAlignment="1" applyProtection="1">
      <alignment horizontal="left" vertical="center"/>
    </xf>
    <xf numFmtId="14" fontId="5" fillId="0" borderId="2" xfId="0" applyNumberFormat="1" applyFont="1" applyFill="1" applyBorder="1" applyAlignment="1" applyProtection="1">
      <alignment horizontal="left" vertical="center"/>
    </xf>
    <xf numFmtId="14" fontId="5" fillId="0" borderId="4" xfId="0" applyNumberFormat="1" applyFont="1" applyFill="1" applyBorder="1" applyAlignment="1" applyProtection="1">
      <alignment horizontal="left" vertical="center"/>
    </xf>
    <xf numFmtId="14" fontId="5" fillId="0" borderId="3" xfId="0" applyNumberFormat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center"/>
    </xf>
    <xf numFmtId="3" fontId="5" fillId="0" borderId="2" xfId="0" applyNumberFormat="1" applyFont="1" applyFill="1" applyBorder="1" applyAlignment="1" applyProtection="1">
      <alignment horizontal="left" vertical="center"/>
    </xf>
    <xf numFmtId="3" fontId="5" fillId="0" borderId="4" xfId="0" applyNumberFormat="1" applyFont="1" applyFill="1" applyBorder="1" applyAlignment="1" applyProtection="1">
      <alignment horizontal="left" vertical="center"/>
    </xf>
    <xf numFmtId="3" fontId="5" fillId="0" borderId="3" xfId="0" applyNumberFormat="1" applyFont="1" applyFill="1" applyBorder="1" applyAlignment="1" applyProtection="1">
      <alignment horizontal="left" vertical="center"/>
    </xf>
    <xf numFmtId="14" fontId="55" fillId="0" borderId="2" xfId="0" applyNumberFormat="1" applyFont="1" applyFill="1" applyBorder="1" applyAlignment="1" applyProtection="1">
      <alignment horizontal="left" vertical="center"/>
    </xf>
    <xf numFmtId="14" fontId="55" fillId="0" borderId="4" xfId="0" applyNumberFormat="1" applyFont="1" applyFill="1" applyBorder="1" applyAlignment="1" applyProtection="1">
      <alignment horizontal="left" vertical="center"/>
    </xf>
    <xf numFmtId="14" fontId="55" fillId="0" borderId="3" xfId="0" applyNumberFormat="1" applyFont="1" applyFill="1" applyBorder="1" applyAlignment="1" applyProtection="1">
      <alignment horizontal="left" vertical="center"/>
    </xf>
    <xf numFmtId="0" fontId="4" fillId="2" borderId="37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/>
    </xf>
    <xf numFmtId="0" fontId="49" fillId="2" borderId="31" xfId="0" applyFont="1" applyFill="1" applyBorder="1" applyAlignment="1" applyProtection="1">
      <alignment horizontal="left" vertical="center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2" borderId="29" xfId="0" applyFont="1" applyFill="1" applyBorder="1" applyAlignment="1" applyProtection="1">
      <alignment horizontal="left" vertical="center" wrapText="1"/>
    </xf>
    <xf numFmtId="0" fontId="4" fillId="3" borderId="13" xfId="0" applyFont="1" applyFill="1" applyBorder="1" applyAlignment="1" applyProtection="1">
      <alignment horizontal="left" vertical="center"/>
    </xf>
    <xf numFmtId="0" fontId="4" fillId="3" borderId="35" xfId="0" applyFont="1" applyFill="1" applyBorder="1" applyAlignment="1" applyProtection="1">
      <alignment horizontal="left" vertical="center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17" fontId="4" fillId="2" borderId="6" xfId="0" applyNumberFormat="1" applyFont="1" applyFill="1" applyBorder="1" applyAlignment="1" applyProtection="1">
      <alignment horizontal="center" vertical="center"/>
      <protection locked="0"/>
    </xf>
    <xf numFmtId="17" fontId="4" fillId="2" borderId="7" xfId="0" applyNumberFormat="1" applyFont="1" applyFill="1" applyBorder="1" applyAlignment="1" applyProtection="1">
      <alignment horizontal="center" vertical="center"/>
      <protection locked="0"/>
    </xf>
    <xf numFmtId="17" fontId="4" fillId="2" borderId="47" xfId="0" applyNumberFormat="1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vertical="center"/>
    </xf>
    <xf numFmtId="0" fontId="4" fillId="3" borderId="11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 wrapText="1"/>
    </xf>
    <xf numFmtId="0" fontId="5" fillId="2" borderId="18" xfId="0" applyFont="1" applyFill="1" applyBorder="1" applyAlignment="1" applyProtection="1">
      <alignment horizontal="center" wrapText="1"/>
    </xf>
    <xf numFmtId="0" fontId="5" fillId="2" borderId="16" xfId="0" applyFont="1" applyFill="1" applyBorder="1" applyAlignment="1" applyProtection="1">
      <alignment horizontal="center" wrapText="1"/>
    </xf>
    <xf numFmtId="0" fontId="5" fillId="2" borderId="19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 wrapText="1"/>
    </xf>
    <xf numFmtId="0" fontId="5" fillId="2" borderId="20" xfId="0" applyFont="1" applyFill="1" applyBorder="1" applyAlignment="1" applyProtection="1">
      <alignment horizontal="center" wrapText="1"/>
    </xf>
    <xf numFmtId="0" fontId="5" fillId="2" borderId="21" xfId="0" applyFont="1" applyFill="1" applyBorder="1" applyAlignment="1" applyProtection="1">
      <alignment horizontal="center" wrapText="1"/>
    </xf>
    <xf numFmtId="0" fontId="5" fillId="2" borderId="22" xfId="0" applyFont="1" applyFill="1" applyBorder="1" applyAlignment="1" applyProtection="1">
      <alignment horizontal="center" wrapText="1"/>
    </xf>
    <xf numFmtId="0" fontId="5" fillId="2" borderId="23" xfId="0" applyFont="1" applyFill="1" applyBorder="1" applyAlignment="1" applyProtection="1">
      <alignment horizontal="center" wrapText="1"/>
    </xf>
    <xf numFmtId="14" fontId="55" fillId="0" borderId="2" xfId="0" applyNumberFormat="1" applyFont="1" applyFill="1" applyBorder="1" applyAlignment="1" applyProtection="1">
      <alignment horizontal="left" vertical="center"/>
      <protection locked="0"/>
    </xf>
    <xf numFmtId="14" fontId="55" fillId="0" borderId="4" xfId="0" applyNumberFormat="1" applyFont="1" applyFill="1" applyBorder="1" applyAlignment="1" applyProtection="1">
      <alignment horizontal="left" vertical="center"/>
      <protection locked="0"/>
    </xf>
    <xf numFmtId="14" fontId="55" fillId="0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20" fillId="2" borderId="0" xfId="0" applyFont="1" applyFill="1" applyAlignment="1" applyProtection="1">
      <alignment horizontal="left" vertical="center" wrapText="1"/>
    </xf>
    <xf numFmtId="0" fontId="28" fillId="2" borderId="0" xfId="0" applyFont="1" applyFill="1" applyAlignment="1" applyProtection="1">
      <alignment horizontal="left" vertical="center" wrapText="1"/>
    </xf>
    <xf numFmtId="0" fontId="45" fillId="2" borderId="0" xfId="0" applyFont="1" applyFill="1" applyAlignment="1" applyProtection="1">
      <alignment horizontal="left" vertical="center" wrapText="1"/>
    </xf>
    <xf numFmtId="0" fontId="20" fillId="2" borderId="0" xfId="0" applyFont="1" applyFill="1" applyAlignment="1" applyProtection="1">
      <alignment horizontal="left" vertical="center"/>
    </xf>
    <xf numFmtId="0" fontId="4" fillId="3" borderId="38" xfId="0" applyFont="1" applyFill="1" applyBorder="1" applyAlignment="1" applyProtection="1">
      <alignment horizontal="center" wrapText="1"/>
    </xf>
    <xf numFmtId="0" fontId="4" fillId="3" borderId="57" xfId="0" applyFont="1" applyFill="1" applyBorder="1" applyAlignment="1" applyProtection="1">
      <alignment horizontal="center" wrapText="1"/>
    </xf>
    <xf numFmtId="0" fontId="4" fillId="3" borderId="14" xfId="0" applyFont="1" applyFill="1" applyBorder="1" applyAlignment="1" applyProtection="1">
      <alignment horizontal="center" wrapText="1"/>
    </xf>
    <xf numFmtId="0" fontId="4" fillId="3" borderId="9" xfId="0" applyFont="1" applyFill="1" applyBorder="1" applyAlignment="1" applyProtection="1">
      <alignment horizontal="center" wrapText="1"/>
    </xf>
    <xf numFmtId="0" fontId="4" fillId="3" borderId="10" xfId="0" applyFont="1" applyFill="1" applyBorder="1" applyAlignment="1" applyProtection="1">
      <alignment horizontal="center" wrapText="1"/>
    </xf>
    <xf numFmtId="0" fontId="4" fillId="3" borderId="36" xfId="0" applyFont="1" applyFill="1" applyBorder="1" applyAlignment="1" applyProtection="1">
      <alignment horizontal="center" wrapText="1"/>
    </xf>
    <xf numFmtId="0" fontId="4" fillId="3" borderId="1" xfId="0" applyFont="1" applyFill="1" applyBorder="1" applyAlignment="1" applyProtection="1">
      <alignment horizontal="center" wrapText="1"/>
    </xf>
    <xf numFmtId="0" fontId="4" fillId="3" borderId="11" xfId="0" applyFont="1" applyFill="1" applyBorder="1" applyAlignment="1" applyProtection="1">
      <alignment horizontal="center" wrapText="1"/>
    </xf>
    <xf numFmtId="0" fontId="5" fillId="2" borderId="40" xfId="0" applyFont="1" applyFill="1" applyBorder="1" applyAlignment="1" applyProtection="1">
      <alignment horizontal="left" vertical="center"/>
    </xf>
    <xf numFmtId="3" fontId="23" fillId="2" borderId="49" xfId="0" applyNumberFormat="1" applyFont="1" applyFill="1" applyBorder="1" applyAlignment="1" applyProtection="1">
      <alignment horizontal="center" vertical="center"/>
    </xf>
    <xf numFmtId="3" fontId="23" fillId="2" borderId="0" xfId="0" applyNumberFormat="1" applyFont="1" applyFill="1" applyBorder="1" applyAlignment="1" applyProtection="1">
      <alignment horizontal="center" vertical="center"/>
    </xf>
    <xf numFmtId="0" fontId="38" fillId="2" borderId="0" xfId="0" applyFont="1" applyFill="1" applyAlignment="1" applyProtection="1">
      <alignment horizontal="left" vertical="center"/>
    </xf>
    <xf numFmtId="0" fontId="4" fillId="3" borderId="15" xfId="0" applyFont="1" applyFill="1" applyBorder="1" applyAlignment="1" applyProtection="1">
      <alignment horizontal="center" wrapText="1"/>
    </xf>
    <xf numFmtId="0" fontId="4" fillId="3" borderId="48" xfId="0" applyFont="1" applyFill="1" applyBorder="1" applyAlignment="1" applyProtection="1">
      <alignment horizontal="center" wrapText="1"/>
    </xf>
    <xf numFmtId="0" fontId="4" fillId="3" borderId="2" xfId="0" applyFont="1" applyFill="1" applyBorder="1" applyAlignment="1" applyProtection="1">
      <alignment horizontal="center" wrapText="1"/>
    </xf>
    <xf numFmtId="0" fontId="4" fillId="3" borderId="55" xfId="0" applyFont="1" applyFill="1" applyBorder="1" applyAlignment="1" applyProtection="1">
      <alignment horizontal="center" vertical="top" wrapText="1"/>
    </xf>
    <xf numFmtId="0" fontId="4" fillId="3" borderId="38" xfId="0" applyFont="1" applyFill="1" applyBorder="1" applyAlignment="1" applyProtection="1">
      <alignment horizontal="center" vertical="top" wrapText="1"/>
    </xf>
    <xf numFmtId="0" fontId="4" fillId="3" borderId="3" xfId="0" applyFont="1" applyFill="1" applyBorder="1" applyAlignment="1" applyProtection="1">
      <alignment horizontal="center" wrapText="1"/>
    </xf>
    <xf numFmtId="0" fontId="4" fillId="3" borderId="25" xfId="0" applyFont="1" applyFill="1" applyBorder="1" applyAlignment="1" applyProtection="1">
      <alignment horizontal="center" wrapText="1"/>
    </xf>
    <xf numFmtId="0" fontId="4" fillId="3" borderId="4" xfId="0" applyFont="1" applyFill="1" applyBorder="1" applyAlignment="1" applyProtection="1">
      <alignment horizontal="left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28" xfId="0" applyNumberFormat="1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left" vertical="center"/>
    </xf>
    <xf numFmtId="0" fontId="23" fillId="2" borderId="19" xfId="0" applyFont="1" applyFill="1" applyBorder="1" applyAlignment="1" applyProtection="1">
      <alignment vertical="center" wrapText="1"/>
    </xf>
    <xf numFmtId="0" fontId="23" fillId="2" borderId="0" xfId="0" applyFont="1" applyFill="1" applyBorder="1" applyAlignment="1" applyProtection="1">
      <alignment vertical="center" wrapText="1"/>
    </xf>
    <xf numFmtId="0" fontId="23" fillId="2" borderId="40" xfId="0" applyFont="1" applyFill="1" applyBorder="1" applyAlignment="1" applyProtection="1">
      <alignment vertical="center"/>
    </xf>
    <xf numFmtId="0" fontId="42" fillId="2" borderId="0" xfId="0" applyFont="1" applyFill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47" xfId="0" applyFont="1" applyFill="1" applyBorder="1" applyAlignment="1" applyProtection="1">
      <alignment horizontal="center" vertical="center"/>
    </xf>
    <xf numFmtId="17" fontId="23" fillId="2" borderId="2" xfId="0" applyNumberFormat="1" applyFont="1" applyFill="1" applyBorder="1" applyAlignment="1" applyProtection="1">
      <alignment horizontal="center" vertical="center"/>
      <protection locked="0"/>
    </xf>
    <xf numFmtId="0" fontId="23" fillId="2" borderId="4" xfId="0" applyFont="1" applyFill="1" applyBorder="1" applyAlignment="1" applyProtection="1">
      <alignment horizontal="center" vertical="center"/>
      <protection locked="0"/>
    </xf>
    <xf numFmtId="0" fontId="23" fillId="2" borderId="28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 applyProtection="1">
      <alignment horizontal="left" vertical="center" wrapText="1"/>
    </xf>
    <xf numFmtId="0" fontId="15" fillId="3" borderId="59" xfId="0" applyFont="1" applyFill="1" applyBorder="1" applyAlignment="1" applyProtection="1">
      <alignment horizontal="center" vertical="center" wrapText="1"/>
    </xf>
    <xf numFmtId="0" fontId="20" fillId="2" borderId="31" xfId="0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</xf>
    <xf numFmtId="0" fontId="20" fillId="2" borderId="37" xfId="0" applyFont="1" applyFill="1" applyBorder="1" applyAlignment="1" applyProtection="1">
      <alignment horizontal="center" vertical="center"/>
    </xf>
    <xf numFmtId="49" fontId="50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37" fillId="2" borderId="0" xfId="0" applyFont="1" applyFill="1" applyBorder="1" applyAlignment="1" applyProtection="1">
      <alignment horizontal="left" vertical="center" wrapText="1"/>
    </xf>
    <xf numFmtId="0" fontId="37" fillId="2" borderId="0" xfId="0" applyFont="1" applyFill="1" applyBorder="1" applyAlignment="1" applyProtection="1">
      <alignment horizontal="left" vertical="top" wrapText="1"/>
    </xf>
    <xf numFmtId="0" fontId="4" fillId="3" borderId="52" xfId="0" applyFont="1" applyFill="1" applyBorder="1" applyAlignment="1" applyProtection="1">
      <alignment horizontal="center" vertical="center"/>
    </xf>
    <xf numFmtId="0" fontId="4" fillId="3" borderId="41" xfId="0" applyFont="1" applyFill="1" applyBorder="1" applyAlignment="1" applyProtection="1">
      <alignment horizontal="center" vertical="center"/>
    </xf>
    <xf numFmtId="0" fontId="4" fillId="3" borderId="42" xfId="0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/>
    </xf>
    <xf numFmtId="0" fontId="20" fillId="2" borderId="41" xfId="0" applyFont="1" applyFill="1" applyBorder="1" applyAlignment="1" applyProtection="1">
      <alignment horizontal="center" vertical="center"/>
    </xf>
    <xf numFmtId="0" fontId="20" fillId="2" borderId="42" xfId="0" applyFont="1" applyFill="1" applyBorder="1" applyAlignment="1" applyProtection="1">
      <alignment horizontal="center" vertical="center"/>
    </xf>
    <xf numFmtId="4" fontId="15" fillId="3" borderId="59" xfId="0" applyNumberFormat="1" applyFont="1" applyFill="1" applyBorder="1" applyAlignment="1" applyProtection="1">
      <alignment horizontal="center" vertical="center"/>
    </xf>
    <xf numFmtId="0" fontId="15" fillId="3" borderId="52" xfId="0" applyFont="1" applyFill="1" applyBorder="1" applyAlignment="1" applyProtection="1">
      <alignment horizontal="center" vertical="center"/>
    </xf>
    <xf numFmtId="0" fontId="15" fillId="3" borderId="41" xfId="0" applyFont="1" applyFill="1" applyBorder="1" applyAlignment="1" applyProtection="1">
      <alignment horizontal="center" vertical="center"/>
    </xf>
    <xf numFmtId="0" fontId="15" fillId="3" borderId="58" xfId="0" applyFont="1" applyFill="1" applyBorder="1" applyAlignment="1" applyProtection="1">
      <alignment horizontal="center" vertical="center"/>
    </xf>
    <xf numFmtId="0" fontId="37" fillId="2" borderId="0" xfId="0" applyFont="1" applyFill="1" applyAlignment="1" applyProtection="1">
      <alignment horizontal="center" vertical="center" wrapText="1"/>
    </xf>
    <xf numFmtId="0" fontId="16" fillId="2" borderId="31" xfId="0" applyFont="1" applyFill="1" applyBorder="1" applyAlignment="1" applyProtection="1">
      <alignment horizontal="center" vertical="center"/>
    </xf>
    <xf numFmtId="49" fontId="5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10" xfId="0" applyNumberFormat="1" applyFont="1" applyFill="1" applyBorder="1" applyAlignment="1" applyProtection="1">
      <alignment horizontal="left" vertical="center" wrapText="1"/>
    </xf>
    <xf numFmtId="0" fontId="17" fillId="3" borderId="11" xfId="0" applyNumberFormat="1" applyFont="1" applyFill="1" applyBorder="1" applyAlignment="1" applyProtection="1">
      <alignment horizontal="left" vertical="center" wrapText="1"/>
    </xf>
    <xf numFmtId="0" fontId="17" fillId="2" borderId="11" xfId="0" applyNumberFormat="1" applyFont="1" applyFill="1" applyBorder="1" applyAlignment="1" applyProtection="1">
      <alignment horizontal="center" vertical="center"/>
      <protection locked="0"/>
    </xf>
    <xf numFmtId="0" fontId="17" fillId="3" borderId="36" xfId="0" applyFont="1" applyFill="1" applyBorder="1" applyAlignment="1" applyProtection="1">
      <alignment horizontal="center" vertical="center" wrapText="1"/>
    </xf>
    <xf numFmtId="0" fontId="21" fillId="2" borderId="0" xfId="0" applyFont="1" applyFill="1" applyAlignment="1" applyProtection="1">
      <alignment horizontal="left" vertical="center" wrapText="1"/>
    </xf>
    <xf numFmtId="0" fontId="15" fillId="2" borderId="0" xfId="0" applyFont="1" applyFill="1" applyAlignment="1" applyProtection="1">
      <alignment horizontal="center" vertical="center" wrapText="1"/>
    </xf>
    <xf numFmtId="0" fontId="4" fillId="3" borderId="50" xfId="0" applyFont="1" applyFill="1" applyBorder="1" applyAlignment="1" applyProtection="1">
      <alignment horizontal="center" vertical="center" wrapText="1"/>
    </xf>
    <xf numFmtId="0" fontId="4" fillId="3" borderId="49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40" xfId="0" applyFont="1" applyFill="1" applyBorder="1" applyAlignment="1" applyProtection="1">
      <alignment horizontal="center" vertical="center" wrapText="1"/>
    </xf>
    <xf numFmtId="0" fontId="4" fillId="3" borderId="53" xfId="0" applyFont="1" applyFill="1" applyBorder="1" applyAlignment="1" applyProtection="1">
      <alignment horizontal="center" vertical="center" wrapText="1"/>
    </xf>
    <xf numFmtId="0" fontId="4" fillId="3" borderId="37" xfId="0" applyFont="1" applyFill="1" applyBorder="1" applyAlignment="1" applyProtection="1">
      <alignment horizontal="center" vertical="center" wrapText="1"/>
    </xf>
    <xf numFmtId="0" fontId="4" fillId="3" borderId="51" xfId="0" applyFont="1" applyFill="1" applyBorder="1" applyAlignment="1" applyProtection="1">
      <alignment horizontal="center" vertical="center" wrapText="1"/>
    </xf>
    <xf numFmtId="0" fontId="20" fillId="2" borderId="32" xfId="0" applyNumberFormat="1" applyFont="1" applyFill="1" applyBorder="1" applyAlignment="1" applyProtection="1">
      <alignment horizontal="center"/>
      <protection locked="0"/>
    </xf>
    <xf numFmtId="0" fontId="20" fillId="2" borderId="40" xfId="0" applyNumberFormat="1" applyFont="1" applyFill="1" applyBorder="1" applyAlignment="1" applyProtection="1">
      <alignment horizontal="center"/>
      <protection locked="0"/>
    </xf>
    <xf numFmtId="0" fontId="20" fillId="2" borderId="51" xfId="0" applyNumberFormat="1" applyFont="1" applyFill="1" applyBorder="1" applyAlignment="1" applyProtection="1">
      <alignment horizontal="center"/>
      <protection locked="0"/>
    </xf>
    <xf numFmtId="0" fontId="41" fillId="2" borderId="0" xfId="0" applyFont="1" applyFill="1" applyAlignment="1" applyProtection="1">
      <alignment horizontal="left" vertical="center"/>
    </xf>
    <xf numFmtId="0" fontId="4" fillId="3" borderId="5" xfId="0" applyFont="1" applyFill="1" applyBorder="1" applyAlignment="1" applyProtection="1">
      <alignment vertical="center" wrapText="1"/>
    </xf>
    <xf numFmtId="0" fontId="4" fillId="3" borderId="34" xfId="0" applyFont="1" applyFill="1" applyBorder="1" applyAlignment="1" applyProtection="1">
      <alignment wrapText="1"/>
    </xf>
    <xf numFmtId="0" fontId="4" fillId="3" borderId="8" xfId="0" applyFont="1" applyFill="1" applyBorder="1" applyAlignment="1" applyProtection="1">
      <alignment vertical="center" wrapText="1"/>
    </xf>
    <xf numFmtId="0" fontId="4" fillId="3" borderId="3" xfId="0" applyFont="1" applyFill="1" applyBorder="1" applyAlignment="1" applyProtection="1">
      <alignment wrapText="1"/>
    </xf>
    <xf numFmtId="0" fontId="4" fillId="3" borderId="13" xfId="0" applyFont="1" applyFill="1" applyBorder="1" applyAlignment="1" applyProtection="1">
      <alignment vertical="center" wrapText="1"/>
    </xf>
    <xf numFmtId="0" fontId="4" fillId="3" borderId="35" xfId="0" applyFont="1" applyFill="1" applyBorder="1" applyAlignment="1" applyProtection="1">
      <alignment wrapText="1"/>
    </xf>
    <xf numFmtId="0" fontId="39" fillId="2" borderId="0" xfId="0" applyFont="1" applyFill="1" applyBorder="1" applyAlignment="1" applyProtection="1">
      <alignment horizontal="left" vertical="center"/>
    </xf>
    <xf numFmtId="0" fontId="40" fillId="2" borderId="0" xfId="0" applyFont="1" applyFill="1" applyAlignment="1" applyProtection="1">
      <alignment horizontal="left" vertical="center" wrapText="1"/>
    </xf>
    <xf numFmtId="0" fontId="42" fillId="2" borderId="0" xfId="0" applyFont="1" applyFill="1" applyAlignment="1" applyProtection="1">
      <alignment vertical="center"/>
    </xf>
    <xf numFmtId="0" fontId="20" fillId="2" borderId="50" xfId="0" applyNumberFormat="1" applyFont="1" applyFill="1" applyBorder="1" applyAlignment="1" applyProtection="1">
      <alignment horizontal="center"/>
      <protection locked="0"/>
    </xf>
    <xf numFmtId="0" fontId="20" fillId="2" borderId="49" xfId="0" applyNumberFormat="1" applyFont="1" applyFill="1" applyBorder="1" applyAlignment="1" applyProtection="1">
      <alignment horizontal="center"/>
      <protection locked="0"/>
    </xf>
    <xf numFmtId="0" fontId="20" fillId="2" borderId="53" xfId="0" applyNumberFormat="1" applyFont="1" applyFill="1" applyBorder="1" applyAlignment="1" applyProtection="1">
      <alignment horizontal="center"/>
      <protection locked="0"/>
    </xf>
    <xf numFmtId="0" fontId="22" fillId="2" borderId="0" xfId="0" applyFont="1" applyFill="1" applyAlignment="1" applyProtection="1">
      <alignment horizontal="center" vertical="center" wrapText="1"/>
    </xf>
    <xf numFmtId="0" fontId="22" fillId="2" borderId="40" xfId="0" applyFont="1" applyFill="1" applyBorder="1" applyAlignment="1" applyProtection="1">
      <alignment horizontal="center" vertical="center" wrapText="1"/>
    </xf>
    <xf numFmtId="0" fontId="17" fillId="3" borderId="9" xfId="0" applyNumberFormat="1" applyFont="1" applyFill="1" applyBorder="1" applyAlignment="1" applyProtection="1">
      <alignment horizontal="left" vertical="center" wrapText="1"/>
    </xf>
    <xf numFmtId="0" fontId="17" fillId="3" borderId="1" xfId="0" applyNumberFormat="1" applyFont="1" applyFill="1" applyBorder="1" applyAlignment="1" applyProtection="1">
      <alignment horizontal="left" vertical="center" wrapText="1"/>
    </xf>
    <xf numFmtId="0" fontId="16" fillId="3" borderId="14" xfId="0" applyNumberFormat="1" applyFont="1" applyFill="1" applyBorder="1" applyAlignment="1" applyProtection="1">
      <alignment horizontal="left" vertical="center" wrapText="1"/>
    </xf>
    <xf numFmtId="0" fontId="17" fillId="3" borderId="36" xfId="0" applyNumberFormat="1" applyFont="1" applyFill="1" applyBorder="1" applyAlignment="1" applyProtection="1">
      <alignment horizontal="left" vertical="center" wrapText="1"/>
    </xf>
    <xf numFmtId="0" fontId="17" fillId="3" borderId="9" xfId="0" applyNumberFormat="1" applyFont="1" applyFill="1" applyBorder="1" applyAlignment="1" applyProtection="1">
      <alignment horizontal="center" vertical="center" wrapText="1"/>
    </xf>
    <xf numFmtId="0" fontId="17" fillId="3" borderId="1" xfId="0" applyNumberFormat="1" applyFont="1" applyFill="1" applyBorder="1" applyAlignment="1" applyProtection="1">
      <alignment horizontal="center" vertical="center" wrapText="1"/>
    </xf>
    <xf numFmtId="0" fontId="16" fillId="3" borderId="2" xfId="0" applyNumberFormat="1" applyFont="1" applyFill="1" applyBorder="1" applyAlignment="1" applyProtection="1">
      <alignment horizontal="left" vertical="center" wrapText="1"/>
    </xf>
    <xf numFmtId="0" fontId="16" fillId="3" borderId="3" xfId="0" applyNumberFormat="1" applyFont="1" applyFill="1" applyBorder="1" applyAlignment="1" applyProtection="1">
      <alignment horizontal="left" vertical="center" wrapText="1"/>
    </xf>
    <xf numFmtId="0" fontId="16" fillId="3" borderId="36" xfId="0" applyNumberFormat="1" applyFont="1" applyFill="1" applyBorder="1" applyAlignment="1" applyProtection="1">
      <alignment horizontal="left" vertical="center" wrapText="1"/>
    </xf>
    <xf numFmtId="0" fontId="16" fillId="3" borderId="60" xfId="0" applyNumberFormat="1" applyFont="1" applyFill="1" applyBorder="1" applyAlignment="1" applyProtection="1">
      <alignment horizontal="left" vertical="center"/>
    </xf>
    <xf numFmtId="0" fontId="16" fillId="3" borderId="23" xfId="0" applyNumberFormat="1" applyFont="1" applyFill="1" applyBorder="1" applyAlignment="1" applyProtection="1">
      <alignment horizontal="left" vertical="center"/>
    </xf>
    <xf numFmtId="0" fontId="17" fillId="3" borderId="8" xfId="0" applyNumberFormat="1" applyFont="1" applyFill="1" applyBorder="1" applyAlignment="1" applyProtection="1">
      <alignment horizontal="left" vertical="center" wrapText="1"/>
    </xf>
    <xf numFmtId="0" fontId="17" fillId="3" borderId="3" xfId="0" applyNumberFormat="1" applyFont="1" applyFill="1" applyBorder="1" applyAlignment="1" applyProtection="1">
      <alignment horizontal="left" vertical="center" wrapText="1"/>
    </xf>
    <xf numFmtId="0" fontId="16" fillId="2" borderId="1" xfId="0" applyNumberFormat="1" applyFont="1" applyFill="1" applyBorder="1" applyAlignment="1" applyProtection="1">
      <alignment horizontal="left" vertical="center"/>
    </xf>
    <xf numFmtId="0" fontId="16" fillId="3" borderId="43" xfId="0" applyNumberFormat="1" applyFont="1" applyFill="1" applyBorder="1" applyAlignment="1" applyProtection="1">
      <alignment horizontal="center" vertical="center" wrapText="1"/>
    </xf>
    <xf numFmtId="0" fontId="16" fillId="3" borderId="44" xfId="0" applyNumberFormat="1" applyFont="1" applyFill="1" applyBorder="1" applyAlignment="1" applyProtection="1">
      <alignment horizontal="center" vertical="center" wrapText="1"/>
    </xf>
    <xf numFmtId="0" fontId="16" fillId="2" borderId="25" xfId="0" applyNumberFormat="1" applyFont="1" applyFill="1" applyBorder="1" applyAlignment="1" applyProtection="1">
      <alignment horizontal="left" vertical="center"/>
    </xf>
    <xf numFmtId="0" fontId="16" fillId="3" borderId="9" xfId="0" applyNumberFormat="1" applyFont="1" applyFill="1" applyBorder="1" applyAlignment="1" applyProtection="1">
      <alignment horizontal="left" vertical="center"/>
    </xf>
    <xf numFmtId="0" fontId="16" fillId="3" borderId="1" xfId="0" applyNumberFormat="1" applyFont="1" applyFill="1" applyBorder="1" applyAlignment="1" applyProtection="1">
      <alignment horizontal="left" vertical="center"/>
    </xf>
    <xf numFmtId="0" fontId="17" fillId="2" borderId="1" xfId="0" applyNumberFormat="1" applyFont="1" applyFill="1" applyBorder="1" applyAlignment="1" applyProtection="1">
      <alignment horizontal="left" vertical="center"/>
    </xf>
    <xf numFmtId="0" fontId="17" fillId="2" borderId="25" xfId="0" applyNumberFormat="1" applyFont="1" applyFill="1" applyBorder="1" applyAlignment="1" applyProtection="1">
      <alignment horizontal="left" vertical="center"/>
    </xf>
    <xf numFmtId="0" fontId="17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48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25" xfId="0" applyNumberFormat="1" applyFont="1" applyFill="1" applyBorder="1" applyAlignment="1" applyProtection="1">
      <alignment horizontal="center" vertical="center" wrapText="1"/>
      <protection locked="0"/>
    </xf>
    <xf numFmtId="17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7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36" xfId="0" applyNumberFormat="1" applyFont="1" applyFill="1" applyBorder="1" applyAlignment="1" applyProtection="1">
      <alignment horizontal="left" vertical="center"/>
    </xf>
    <xf numFmtId="0" fontId="17" fillId="2" borderId="48" xfId="0" applyNumberFormat="1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center" vertical="center" wrapText="1"/>
    </xf>
    <xf numFmtId="0" fontId="50" fillId="2" borderId="0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47" xfId="0" applyFont="1" applyFill="1" applyBorder="1" applyAlignment="1" applyProtection="1">
      <alignment horizontal="center" vertical="center"/>
    </xf>
    <xf numFmtId="0" fontId="12" fillId="2" borderId="17" xfId="0" applyFont="1" applyFill="1" applyBorder="1" applyAlignment="1" applyProtection="1">
      <alignment horizontal="center" vertical="center" wrapText="1"/>
    </xf>
    <xf numFmtId="0" fontId="12" fillId="2" borderId="18" xfId="0" applyFont="1" applyFill="1" applyBorder="1" applyAlignment="1" applyProtection="1">
      <alignment horizontal="center" vertical="center" wrapText="1"/>
    </xf>
    <xf numFmtId="0" fontId="12" fillId="2" borderId="54" xfId="0" applyFont="1" applyFill="1" applyBorder="1" applyAlignment="1" applyProtection="1">
      <alignment horizontal="center" vertical="center" wrapText="1"/>
    </xf>
    <xf numFmtId="0" fontId="12" fillId="2" borderId="21" xfId="0" applyFont="1" applyFill="1" applyBorder="1" applyAlignment="1" applyProtection="1">
      <alignment horizontal="center" vertical="center" wrapText="1"/>
    </xf>
    <xf numFmtId="0" fontId="12" fillId="2" borderId="22" xfId="0" applyFont="1" applyFill="1" applyBorder="1" applyAlignment="1" applyProtection="1">
      <alignment horizontal="center" vertical="center" wrapText="1"/>
    </xf>
    <xf numFmtId="0" fontId="12" fillId="2" borderId="33" xfId="0" applyFont="1" applyFill="1" applyBorder="1" applyAlignment="1" applyProtection="1">
      <alignment horizontal="center" vertical="center" wrapText="1"/>
    </xf>
    <xf numFmtId="0" fontId="12" fillId="2" borderId="12" xfId="0" applyFont="1" applyFill="1" applyBorder="1" applyAlignment="1" applyProtection="1">
      <alignment horizontal="center" vertical="center" wrapText="1"/>
    </xf>
    <xf numFmtId="0" fontId="12" fillId="2" borderId="29" xfId="0" applyFont="1" applyFill="1" applyBorder="1" applyAlignment="1" applyProtection="1">
      <alignment horizontal="center" vertical="center" wrapText="1"/>
    </xf>
    <xf numFmtId="0" fontId="12" fillId="2" borderId="30" xfId="0" applyFont="1" applyFill="1" applyBorder="1" applyAlignment="1" applyProtection="1">
      <alignment horizontal="center" vertical="center" wrapText="1"/>
    </xf>
    <xf numFmtId="0" fontId="0" fillId="3" borderId="36" xfId="0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left" vertical="center"/>
    </xf>
    <xf numFmtId="0" fontId="0" fillId="3" borderId="14" xfId="0" applyFill="1" applyBorder="1" applyAlignment="1" applyProtection="1">
      <alignment horizontal="left" vertical="center"/>
    </xf>
    <xf numFmtId="0" fontId="0" fillId="3" borderId="36" xfId="0" applyFill="1" applyBorder="1" applyAlignment="1" applyProtection="1">
      <alignment horizontal="left" vertical="center"/>
    </xf>
    <xf numFmtId="0" fontId="12" fillId="2" borderId="36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13" fillId="2" borderId="11" xfId="0" applyFont="1" applyFill="1" applyBorder="1" applyAlignment="1" applyProtection="1">
      <alignment horizontal="left" vertical="center" wrapText="1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0" fillId="3" borderId="10" xfId="0" applyFill="1" applyBorder="1" applyAlignment="1" applyProtection="1">
      <alignment horizontal="left" vertical="center"/>
    </xf>
    <xf numFmtId="0" fontId="0" fillId="3" borderId="11" xfId="0" applyFill="1" applyBorder="1" applyAlignment="1" applyProtection="1">
      <alignment horizontal="left" vertical="center"/>
    </xf>
    <xf numFmtId="0" fontId="0" fillId="3" borderId="9" xfId="0" applyFill="1" applyBorder="1" applyAlignment="1" applyProtection="1">
      <alignment horizontal="left" vertical="center"/>
    </xf>
    <xf numFmtId="0" fontId="0" fillId="3" borderId="1" xfId="0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3" borderId="36" xfId="0" applyFill="1" applyBorder="1" applyAlignment="1" applyProtection="1">
      <alignment vertical="center" wrapText="1"/>
    </xf>
    <xf numFmtId="0" fontId="0" fillId="3" borderId="48" xfId="0" applyFill="1" applyBorder="1" applyAlignment="1" applyProtection="1">
      <alignment vertical="center"/>
    </xf>
    <xf numFmtId="0" fontId="0" fillId="3" borderId="6" xfId="0" applyFill="1" applyBorder="1" applyAlignment="1" applyProtection="1">
      <alignment horizontal="left" vertical="center"/>
    </xf>
    <xf numFmtId="0" fontId="0" fillId="3" borderId="34" xfId="0" applyFill="1" applyBorder="1" applyAlignment="1" applyProtection="1">
      <alignment horizontal="left" vertical="center"/>
    </xf>
    <xf numFmtId="0" fontId="0" fillId="3" borderId="17" xfId="0" applyFill="1" applyBorder="1" applyAlignment="1" applyProtection="1">
      <alignment horizontal="left" vertical="top"/>
    </xf>
    <xf numFmtId="0" fontId="0" fillId="3" borderId="16" xfId="0" applyFill="1" applyBorder="1" applyAlignment="1" applyProtection="1">
      <alignment horizontal="left" vertical="top"/>
    </xf>
    <xf numFmtId="0" fontId="0" fillId="3" borderId="21" xfId="0" applyFill="1" applyBorder="1" applyAlignment="1" applyProtection="1">
      <alignment horizontal="left" vertical="top"/>
    </xf>
    <xf numFmtId="0" fontId="0" fillId="3" borderId="23" xfId="0" applyFill="1" applyBorder="1" applyAlignment="1" applyProtection="1">
      <alignment horizontal="left" vertical="top"/>
    </xf>
    <xf numFmtId="0" fontId="0" fillId="3" borderId="12" xfId="0" applyFill="1" applyBorder="1" applyAlignment="1" applyProtection="1">
      <alignment horizontal="left" vertical="center"/>
    </xf>
    <xf numFmtId="0" fontId="0" fillId="3" borderId="35" xfId="0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14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50" fillId="2" borderId="1" xfId="0" applyFont="1" applyFill="1" applyBorder="1" applyAlignment="1" applyProtection="1">
      <alignment horizontal="center" vertical="center"/>
      <protection locked="0"/>
    </xf>
    <xf numFmtId="0" fontId="50" fillId="3" borderId="1" xfId="0" applyFont="1" applyFill="1" applyBorder="1" applyAlignment="1" applyProtection="1">
      <alignment horizontal="center" vertical="center"/>
    </xf>
    <xf numFmtId="0" fontId="50" fillId="3" borderId="25" xfId="0" applyFont="1" applyFill="1" applyBorder="1" applyAlignment="1" applyProtection="1">
      <alignment horizontal="center" vertical="center"/>
    </xf>
    <xf numFmtId="0" fontId="50" fillId="3" borderId="9" xfId="0" applyFont="1" applyFill="1" applyBorder="1" applyAlignment="1" applyProtection="1">
      <alignment horizontal="left" vertical="center"/>
    </xf>
    <xf numFmtId="0" fontId="50" fillId="3" borderId="1" xfId="0" applyFont="1" applyFill="1" applyBorder="1" applyAlignment="1" applyProtection="1">
      <alignment horizontal="left" vertical="center"/>
    </xf>
    <xf numFmtId="0" fontId="50" fillId="2" borderId="1" xfId="0" applyFont="1" applyFill="1" applyBorder="1" applyAlignment="1" applyProtection="1">
      <alignment horizontal="left" vertical="center"/>
    </xf>
    <xf numFmtId="0" fontId="50" fillId="2" borderId="25" xfId="0" applyFont="1" applyFill="1" applyBorder="1" applyAlignment="1" applyProtection="1">
      <alignment horizontal="left" vertical="center"/>
    </xf>
    <xf numFmtId="0" fontId="50" fillId="3" borderId="10" xfId="0" applyFont="1" applyFill="1" applyBorder="1" applyAlignment="1" applyProtection="1">
      <alignment horizontal="left" vertical="top"/>
    </xf>
    <xf numFmtId="0" fontId="50" fillId="3" borderId="11" xfId="0" applyFont="1" applyFill="1" applyBorder="1" applyAlignment="1" applyProtection="1">
      <alignment horizontal="left" vertical="top"/>
    </xf>
    <xf numFmtId="0" fontId="50" fillId="2" borderId="11" xfId="0" applyFont="1" applyFill="1" applyBorder="1" applyAlignment="1" applyProtection="1">
      <alignment horizontal="left" vertical="center"/>
      <protection locked="0"/>
    </xf>
    <xf numFmtId="0" fontId="50" fillId="2" borderId="27" xfId="0" applyFont="1" applyFill="1" applyBorder="1" applyAlignment="1" applyProtection="1">
      <alignment horizontal="left" vertical="center"/>
      <protection locked="0"/>
    </xf>
    <xf numFmtId="0" fontId="15" fillId="3" borderId="14" xfId="0" applyFont="1" applyFill="1" applyBorder="1" applyAlignment="1" applyProtection="1">
      <alignment horizontal="right" vertical="center" wrapText="1"/>
    </xf>
    <xf numFmtId="0" fontId="15" fillId="3" borderId="36" xfId="0" applyFont="1" applyFill="1" applyBorder="1" applyAlignment="1" applyProtection="1">
      <alignment horizontal="right" vertical="center" wrapText="1"/>
    </xf>
    <xf numFmtId="14" fontId="15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50" fillId="3" borderId="36" xfId="0" applyFont="1" applyFill="1" applyBorder="1" applyAlignment="1" applyProtection="1">
      <alignment horizontal="center" textRotation="90" wrapText="1"/>
    </xf>
    <xf numFmtId="0" fontId="50" fillId="3" borderId="3" xfId="0" applyFont="1" applyFill="1" applyBorder="1" applyAlignment="1" applyProtection="1">
      <alignment horizontal="center" textRotation="90" wrapText="1"/>
    </xf>
    <xf numFmtId="0" fontId="50" fillId="3" borderId="1" xfId="0" applyFont="1" applyFill="1" applyBorder="1" applyAlignment="1" applyProtection="1">
      <alignment horizontal="center" textRotation="90" wrapText="1"/>
    </xf>
    <xf numFmtId="0" fontId="50" fillId="3" borderId="11" xfId="0" applyFont="1" applyFill="1" applyBorder="1" applyAlignment="1" applyProtection="1">
      <alignment horizontal="center" textRotation="90" wrapText="1"/>
    </xf>
    <xf numFmtId="0" fontId="50" fillId="3" borderId="48" xfId="0" applyFont="1" applyFill="1" applyBorder="1" applyAlignment="1" applyProtection="1">
      <alignment horizontal="center" textRotation="90" wrapText="1"/>
    </xf>
    <xf numFmtId="0" fontId="50" fillId="3" borderId="25" xfId="0" applyFont="1" applyFill="1" applyBorder="1" applyAlignment="1" applyProtection="1">
      <alignment horizontal="center" textRotation="90" wrapText="1"/>
    </xf>
    <xf numFmtId="0" fontId="50" fillId="3" borderId="27" xfId="0" applyFont="1" applyFill="1" applyBorder="1" applyAlignment="1" applyProtection="1">
      <alignment horizontal="center" textRotation="90" wrapText="1"/>
    </xf>
    <xf numFmtId="0" fontId="50" fillId="3" borderId="9" xfId="0" applyFont="1" applyFill="1" applyBorder="1" applyAlignment="1" applyProtection="1">
      <alignment horizontal="right" vertical="center"/>
    </xf>
    <xf numFmtId="0" fontId="50" fillId="3" borderId="1" xfId="0" applyFont="1" applyFill="1" applyBorder="1" applyAlignment="1" applyProtection="1">
      <alignment horizontal="right" vertical="center"/>
    </xf>
    <xf numFmtId="0" fontId="50" fillId="3" borderId="2" xfId="0" applyFont="1" applyFill="1" applyBorder="1" applyAlignment="1" applyProtection="1">
      <alignment horizontal="right" vertical="center"/>
    </xf>
    <xf numFmtId="0" fontId="50" fillId="3" borderId="9" xfId="0" applyFont="1" applyFill="1" applyBorder="1" applyAlignment="1" applyProtection="1">
      <alignment horizontal="right" vertical="center" wrapText="1"/>
    </xf>
    <xf numFmtId="0" fontId="50" fillId="3" borderId="1" xfId="0" applyFont="1" applyFill="1" applyBorder="1" applyAlignment="1" applyProtection="1">
      <alignment horizontal="right" vertical="center" wrapText="1"/>
    </xf>
    <xf numFmtId="0" fontId="50" fillId="3" borderId="2" xfId="0" applyFont="1" applyFill="1" applyBorder="1" applyAlignment="1" applyProtection="1">
      <alignment horizontal="right" vertical="center" wrapText="1"/>
    </xf>
    <xf numFmtId="0" fontId="15" fillId="3" borderId="9" xfId="0" applyFont="1" applyFill="1" applyBorder="1" applyAlignment="1" applyProtection="1">
      <alignment horizontal="right" vertical="top" wrapText="1"/>
    </xf>
    <xf numFmtId="0" fontId="15" fillId="3" borderId="1" xfId="0" applyFont="1" applyFill="1" applyBorder="1" applyAlignment="1" applyProtection="1">
      <alignment horizontal="right" vertical="top" wrapText="1"/>
    </xf>
    <xf numFmtId="0" fontId="15" fillId="3" borderId="10" xfId="0" applyFont="1" applyFill="1" applyBorder="1" applyAlignment="1" applyProtection="1">
      <alignment horizontal="right" vertical="center"/>
    </xf>
    <xf numFmtId="0" fontId="15" fillId="3" borderId="11" xfId="0" applyFont="1" applyFill="1" applyBorder="1" applyAlignment="1" applyProtection="1">
      <alignment horizontal="right" vertical="center"/>
    </xf>
    <xf numFmtId="0" fontId="27" fillId="2" borderId="0" xfId="0" applyFont="1" applyFill="1" applyBorder="1" applyAlignment="1" applyProtection="1">
      <alignment horizontal="left" wrapText="1"/>
    </xf>
    <xf numFmtId="0" fontId="27" fillId="2" borderId="0" xfId="0" applyFont="1" applyFill="1" applyBorder="1" applyAlignment="1" applyProtection="1">
      <alignment horizontal="left" vertical="center" wrapText="1"/>
    </xf>
    <xf numFmtId="0" fontId="42" fillId="2" borderId="0" xfId="0" applyFont="1" applyFill="1" applyBorder="1" applyAlignment="1" applyProtection="1">
      <alignment horizontal="left" vertical="center"/>
    </xf>
    <xf numFmtId="0" fontId="53" fillId="2" borderId="0" xfId="0" applyFont="1" applyFill="1" applyAlignment="1" applyProtection="1">
      <alignment horizontal="center" vertical="center"/>
    </xf>
    <xf numFmtId="0" fontId="50" fillId="3" borderId="14" xfId="0" applyFont="1" applyFill="1" applyBorder="1" applyAlignment="1" applyProtection="1">
      <alignment horizontal="left" vertical="center"/>
    </xf>
    <xf numFmtId="0" fontId="50" fillId="3" borderId="36" xfId="0" applyFont="1" applyFill="1" applyBorder="1" applyAlignment="1" applyProtection="1">
      <alignment horizontal="left" vertical="center"/>
    </xf>
    <xf numFmtId="0" fontId="50" fillId="2" borderId="36" xfId="0" applyFont="1" applyFill="1" applyBorder="1" applyAlignment="1" applyProtection="1">
      <alignment horizontal="center" vertical="center"/>
    </xf>
    <xf numFmtId="0" fontId="50" fillId="2" borderId="48" xfId="0" applyFont="1" applyFill="1" applyBorder="1" applyAlignment="1" applyProtection="1">
      <alignment horizontal="center" vertical="center"/>
    </xf>
    <xf numFmtId="0" fontId="50" fillId="2" borderId="43" xfId="0" applyFont="1" applyFill="1" applyBorder="1" applyAlignment="1" applyProtection="1">
      <alignment horizontal="center" vertical="center"/>
      <protection locked="0"/>
    </xf>
    <xf numFmtId="0" fontId="15" fillId="3" borderId="36" xfId="0" applyFont="1" applyFill="1" applyBorder="1" applyAlignment="1" applyProtection="1">
      <alignment horizontal="center" vertical="center"/>
    </xf>
    <xf numFmtId="0" fontId="50" fillId="2" borderId="11" xfId="0" applyFont="1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1" fillId="3" borderId="19" xfId="0" applyFont="1" applyFill="1" applyBorder="1" applyAlignment="1" applyProtection="1">
      <alignment horizontal="center" vertical="center" wrapText="1"/>
    </xf>
    <xf numFmtId="0" fontId="1" fillId="3" borderId="20" xfId="0" applyFont="1" applyFill="1" applyBorder="1" applyAlignment="1" applyProtection="1">
      <alignment horizontal="center" vertical="center" wrapText="1"/>
    </xf>
    <xf numFmtId="0" fontId="32" fillId="0" borderId="1" xfId="0" applyFont="1" applyBorder="1" applyAlignment="1" applyProtection="1">
      <alignment horizontal="left" vertical="center"/>
      <protection locked="0"/>
    </xf>
    <xf numFmtId="0" fontId="32" fillId="0" borderId="25" xfId="0" applyFont="1" applyBorder="1" applyAlignment="1" applyProtection="1">
      <alignment horizontal="left" vertical="center"/>
      <protection locked="0"/>
    </xf>
    <xf numFmtId="0" fontId="32" fillId="3" borderId="9" xfId="0" applyFont="1" applyFill="1" applyBorder="1" applyAlignment="1" applyProtection="1">
      <alignment horizontal="left" vertical="top"/>
    </xf>
    <xf numFmtId="0" fontId="32" fillId="3" borderId="1" xfId="0" applyFont="1" applyFill="1" applyBorder="1" applyAlignment="1" applyProtection="1">
      <alignment horizontal="left" vertical="top"/>
    </xf>
    <xf numFmtId="0" fontId="32" fillId="3" borderId="10" xfId="0" applyFont="1" applyFill="1" applyBorder="1" applyAlignment="1" applyProtection="1">
      <alignment horizontal="left" vertical="top"/>
    </xf>
    <xf numFmtId="0" fontId="32" fillId="3" borderId="11" xfId="0" applyFont="1" applyFill="1" applyBorder="1" applyAlignment="1" applyProtection="1">
      <alignment horizontal="left" vertical="top"/>
    </xf>
    <xf numFmtId="0" fontId="31" fillId="0" borderId="1" xfId="0" applyFont="1" applyFill="1" applyBorder="1" applyAlignment="1" applyProtection="1">
      <alignment horizontal="left" vertical="top" wrapText="1"/>
      <protection locked="0"/>
    </xf>
    <xf numFmtId="0" fontId="31" fillId="0" borderId="25" xfId="0" applyFont="1" applyFill="1" applyBorder="1" applyAlignment="1" applyProtection="1">
      <alignment horizontal="left" vertical="top" wrapText="1"/>
      <protection locked="0"/>
    </xf>
    <xf numFmtId="0" fontId="31" fillId="0" borderId="11" xfId="0" applyFont="1" applyFill="1" applyBorder="1" applyAlignment="1" applyProtection="1">
      <alignment horizontal="left" vertical="top" wrapText="1"/>
      <protection locked="0"/>
    </xf>
    <xf numFmtId="0" fontId="31" fillId="0" borderId="27" xfId="0" applyFont="1" applyFill="1" applyBorder="1" applyAlignment="1" applyProtection="1">
      <alignment horizontal="left" vertical="top" wrapText="1"/>
      <protection locked="0"/>
    </xf>
    <xf numFmtId="0" fontId="25" fillId="0" borderId="0" xfId="0" applyFont="1" applyFill="1" applyBorder="1" applyAlignment="1" applyProtection="1">
      <alignment horizontal="center"/>
    </xf>
    <xf numFmtId="0" fontId="17" fillId="3" borderId="14" xfId="0" applyFont="1" applyFill="1" applyBorder="1" applyAlignment="1" applyProtection="1">
      <alignment horizontal="left" vertical="center"/>
    </xf>
    <xf numFmtId="0" fontId="17" fillId="3" borderId="36" xfId="0" applyFont="1" applyFill="1" applyBorder="1" applyAlignment="1" applyProtection="1">
      <alignment horizontal="left" vertical="center"/>
    </xf>
    <xf numFmtId="0" fontId="17" fillId="3" borderId="48" xfId="0" applyFont="1" applyFill="1" applyBorder="1" applyAlignment="1" applyProtection="1">
      <alignment horizontal="left" vertical="center"/>
    </xf>
    <xf numFmtId="0" fontId="17" fillId="3" borderId="9" xfId="0" applyFont="1" applyFill="1" applyBorder="1" applyAlignment="1" applyProtection="1">
      <alignment horizontal="left" vertical="center"/>
    </xf>
    <xf numFmtId="0" fontId="17" fillId="3" borderId="1" xfId="0" applyFont="1" applyFill="1" applyBorder="1" applyAlignment="1" applyProtection="1">
      <alignment horizontal="left" vertical="center"/>
    </xf>
    <xf numFmtId="0" fontId="17" fillId="3" borderId="25" xfId="0" applyFont="1" applyFill="1" applyBorder="1" applyAlignment="1" applyProtection="1">
      <alignment horizontal="left" vertical="center"/>
    </xf>
    <xf numFmtId="0" fontId="32" fillId="3" borderId="9" xfId="0" applyFont="1" applyFill="1" applyBorder="1" applyAlignment="1" applyProtection="1">
      <alignment horizontal="left" vertical="center"/>
    </xf>
    <xf numFmtId="0" fontId="32" fillId="3" borderId="1" xfId="0" applyFont="1" applyFill="1" applyBorder="1" applyAlignment="1" applyProtection="1">
      <alignment horizontal="left" vertical="center"/>
    </xf>
    <xf numFmtId="0" fontId="26" fillId="2" borderId="49" xfId="0" applyFont="1" applyFill="1" applyBorder="1" applyAlignment="1" applyProtection="1">
      <alignment horizontal="center" vertical="center"/>
    </xf>
    <xf numFmtId="0" fontId="26" fillId="2" borderId="0" xfId="0" applyFont="1" applyFill="1" applyBorder="1" applyAlignment="1" applyProtection="1">
      <alignment horizontal="center" vertical="center"/>
    </xf>
    <xf numFmtId="0" fontId="26" fillId="2" borderId="40" xfId="0" applyFont="1" applyFill="1" applyBorder="1" applyAlignment="1" applyProtection="1">
      <alignment horizontal="center" vertical="center"/>
    </xf>
    <xf numFmtId="0" fontId="34" fillId="2" borderId="49" xfId="0" applyFont="1" applyFill="1" applyBorder="1" applyAlignment="1" applyProtection="1">
      <alignment horizontal="center" vertical="center"/>
    </xf>
    <xf numFmtId="0" fontId="34" fillId="2" borderId="0" xfId="0" applyFont="1" applyFill="1" applyBorder="1" applyAlignment="1" applyProtection="1">
      <alignment horizontal="center" vertical="center"/>
    </xf>
    <xf numFmtId="0" fontId="34" fillId="2" borderId="40" xfId="0" applyFont="1" applyFill="1" applyBorder="1" applyAlignment="1" applyProtection="1">
      <alignment horizontal="center" vertical="center"/>
    </xf>
    <xf numFmtId="0" fontId="26" fillId="2" borderId="53" xfId="0" applyFont="1" applyFill="1" applyBorder="1" applyAlignment="1" applyProtection="1">
      <alignment horizontal="center" vertical="center" wrapText="1"/>
    </xf>
    <xf numFmtId="0" fontId="26" fillId="2" borderId="37" xfId="0" applyFont="1" applyFill="1" applyBorder="1" applyAlignment="1" applyProtection="1">
      <alignment horizontal="center" vertical="center" wrapText="1"/>
    </xf>
    <xf numFmtId="0" fontId="26" fillId="2" borderId="51" xfId="0" applyFont="1" applyFill="1" applyBorder="1" applyAlignment="1" applyProtection="1">
      <alignment horizontal="center" vertical="center" wrapText="1"/>
    </xf>
    <xf numFmtId="0" fontId="26" fillId="2" borderId="49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26" fillId="2" borderId="40" xfId="0" applyFont="1" applyFill="1" applyBorder="1" applyAlignment="1">
      <alignment horizontal="center"/>
    </xf>
    <xf numFmtId="0" fontId="34" fillId="2" borderId="49" xfId="0" applyFont="1" applyFill="1" applyBorder="1" applyAlignment="1" applyProtection="1">
      <alignment horizontal="center" vertical="center" wrapText="1"/>
    </xf>
    <xf numFmtId="0" fontId="34" fillId="2" borderId="0" xfId="0" applyFont="1" applyFill="1" applyBorder="1" applyAlignment="1" applyProtection="1">
      <alignment horizontal="center" vertical="center" wrapText="1"/>
    </xf>
    <xf numFmtId="0" fontId="34" fillId="2" borderId="40" xfId="0" applyFont="1" applyFill="1" applyBorder="1" applyAlignment="1" applyProtection="1">
      <alignment horizontal="center" vertical="center" wrapText="1"/>
    </xf>
    <xf numFmtId="0" fontId="26" fillId="2" borderId="50" xfId="0" applyFont="1" applyFill="1" applyBorder="1" applyAlignment="1" applyProtection="1">
      <alignment horizontal="center"/>
    </xf>
    <xf numFmtId="0" fontId="26" fillId="2" borderId="31" xfId="0" applyFont="1" applyFill="1" applyBorder="1" applyAlignment="1" applyProtection="1">
      <alignment horizontal="center"/>
    </xf>
    <xf numFmtId="0" fontId="26" fillId="2" borderId="32" xfId="0" applyFont="1" applyFill="1" applyBorder="1" applyAlignment="1" applyProtection="1">
      <alignment horizontal="center"/>
    </xf>
    <xf numFmtId="0" fontId="33" fillId="2" borderId="49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33" fillId="2" borderId="40" xfId="0" applyFont="1" applyFill="1" applyBorder="1" applyAlignment="1">
      <alignment horizontal="center" vertical="center"/>
    </xf>
    <xf numFmtId="0" fontId="25" fillId="2" borderId="49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horizontal="center" vertical="center"/>
    </xf>
    <xf numFmtId="0" fontId="25" fillId="2" borderId="40" xfId="0" applyFont="1" applyFill="1" applyBorder="1" applyAlignment="1" applyProtection="1">
      <alignment horizontal="center" vertical="center"/>
    </xf>
    <xf numFmtId="0" fontId="46" fillId="0" borderId="0" xfId="0" applyFont="1" applyAlignment="1" applyProtection="1">
      <alignment horizontal="left" vertical="center"/>
    </xf>
    <xf numFmtId="1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25" xfId="0" applyNumberFormat="1" applyFill="1" applyBorder="1" applyAlignment="1" applyProtection="1">
      <alignment horizontal="left" vertical="center" wrapText="1"/>
      <protection locked="0"/>
    </xf>
    <xf numFmtId="0" fontId="0" fillId="2" borderId="11" xfId="0" applyNumberFormat="1" applyFill="1" applyBorder="1" applyAlignment="1" applyProtection="1">
      <alignment horizontal="left" vertical="center" wrapText="1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20" fontId="50" fillId="2" borderId="2" xfId="0" applyNumberFormat="1" applyFont="1" applyFill="1" applyBorder="1" applyAlignment="1" applyProtection="1">
      <alignment horizontal="center" vertical="center" wrapText="1"/>
      <protection locked="0"/>
    </xf>
    <xf numFmtId="20" fontId="50" fillId="2" borderId="4" xfId="0" applyNumberFormat="1" applyFont="1" applyFill="1" applyBorder="1" applyAlignment="1" applyProtection="1">
      <alignment horizontal="center" vertical="center" wrapText="1"/>
    </xf>
    <xf numFmtId="20" fontId="5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0" fontId="4" fillId="2" borderId="35" xfId="0" applyFont="1" applyFill="1" applyBorder="1" applyAlignment="1" applyProtection="1">
      <alignment horizontal="center" vertical="center"/>
    </xf>
    <xf numFmtId="0" fontId="44" fillId="2" borderId="0" xfId="0" applyFont="1" applyFill="1" applyBorder="1" applyAlignment="1" applyProtection="1">
      <alignment horizontal="left" vertical="top" wrapText="1"/>
    </xf>
    <xf numFmtId="0" fontId="27" fillId="2" borderId="0" xfId="0" applyFont="1" applyFill="1" applyProtection="1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</xf>
    <xf numFmtId="166" fontId="17" fillId="3" borderId="10" xfId="0" applyNumberFormat="1" applyFont="1" applyFill="1" applyBorder="1" applyAlignment="1" applyProtection="1">
      <alignment horizontal="center" vertical="center"/>
    </xf>
    <xf numFmtId="166" fontId="17" fillId="3" borderId="11" xfId="0" applyNumberFormat="1" applyFont="1" applyFill="1" applyBorder="1" applyAlignment="1" applyProtection="1">
      <alignment horizontal="center" vertical="center"/>
    </xf>
    <xf numFmtId="0" fontId="20" fillId="2" borderId="0" xfId="0" applyNumberFormat="1" applyFont="1" applyFill="1" applyBorder="1" applyAlignment="1" applyProtection="1">
      <alignment horizontal="left" wrapText="1"/>
    </xf>
    <xf numFmtId="0" fontId="20" fillId="2" borderId="0" xfId="0" applyNumberFormat="1" applyFont="1" applyFill="1" applyBorder="1" applyAlignment="1" applyProtection="1">
      <alignment wrapText="1"/>
    </xf>
    <xf numFmtId="3" fontId="20" fillId="2" borderId="0" xfId="0" applyNumberFormat="1" applyFont="1" applyFill="1" applyBorder="1" applyAlignment="1" applyProtection="1">
      <alignment horizontal="left" wrapText="1"/>
    </xf>
  </cellXfs>
  <cellStyles count="3">
    <cellStyle name="Hypertextový odkaz" xfId="1" builtinId="8"/>
    <cellStyle name="Normální" xfId="0" builtinId="0"/>
    <cellStyle name="Procenta" xfId="2" builtinId="5"/>
  </cellStyles>
  <dxfs count="4"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  <color rgb="FFFFCCFF"/>
      <color rgb="FFFFFF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158811</xdr:colOff>
      <xdr:row>3</xdr:row>
      <xdr:rowOff>79302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33531" cy="627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364551</xdr:colOff>
      <xdr:row>0</xdr:row>
      <xdr:rowOff>627942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33531" cy="627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82611</xdr:colOff>
      <xdr:row>0</xdr:row>
      <xdr:rowOff>627942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33531" cy="627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1</xdr:row>
      <xdr:rowOff>0</xdr:rowOff>
    </xdr:to>
    <xdr:pic>
      <xdr:nvPicPr>
        <xdr:cNvPr id="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0" t="2960" b="1707"/>
        <a:stretch>
          <a:fillRect/>
        </a:stretch>
      </xdr:blipFill>
      <xdr:spPr bwMode="auto">
        <a:xfrm>
          <a:off x="0" y="0"/>
          <a:ext cx="390524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1923264</xdr:colOff>
      <xdr:row>0</xdr:row>
      <xdr:rowOff>627942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633531" cy="627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471231</xdr:colOff>
      <xdr:row>0</xdr:row>
      <xdr:rowOff>627942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33531" cy="627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36891</xdr:colOff>
      <xdr:row>0</xdr:row>
      <xdr:rowOff>627942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33531" cy="627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68580</xdr:rowOff>
    </xdr:from>
    <xdr:to>
      <xdr:col>3</xdr:col>
      <xdr:colOff>45720</xdr:colOff>
      <xdr:row>0</xdr:row>
      <xdr:rowOff>578211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68580"/>
          <a:ext cx="2948939" cy="50963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280731</xdr:colOff>
      <xdr:row>0</xdr:row>
      <xdr:rowOff>627942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33531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C6" sqref="C6"/>
    </sheetView>
  </sheetViews>
  <sheetFormatPr defaultRowHeight="14.4" x14ac:dyDescent="0.3"/>
  <cols>
    <col min="1" max="1" width="14.109375" bestFit="1" customWidth="1"/>
    <col min="3" max="3" width="5.44140625" bestFit="1" customWidth="1"/>
  </cols>
  <sheetData>
    <row r="2" spans="1:3" x14ac:dyDescent="0.3">
      <c r="A2" t="s">
        <v>159</v>
      </c>
      <c r="B2" t="s">
        <v>167</v>
      </c>
      <c r="C2" s="178">
        <v>0.5</v>
      </c>
    </row>
    <row r="3" spans="1:3" x14ac:dyDescent="0.3">
      <c r="A3" t="s">
        <v>100</v>
      </c>
      <c r="B3" t="s">
        <v>168</v>
      </c>
      <c r="C3" s="178">
        <v>0.6</v>
      </c>
    </row>
    <row r="4" spans="1:3" x14ac:dyDescent="0.3">
      <c r="C4" s="178">
        <v>0.7</v>
      </c>
    </row>
    <row r="5" spans="1:3" x14ac:dyDescent="0.3">
      <c r="C5" s="178">
        <v>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49"/>
  <sheetViews>
    <sheetView showGridLines="0" zoomScaleNormal="100" workbookViewId="0">
      <pane ySplit="10" topLeftCell="A11" activePane="bottomLeft" state="frozen"/>
      <selection pane="bottomLeft" activeCell="B30" sqref="B30:E30"/>
    </sheetView>
  </sheetViews>
  <sheetFormatPr defaultColWidth="4.44140625" defaultRowHeight="14.4" x14ac:dyDescent="0.3"/>
  <cols>
    <col min="1" max="1" width="3.88671875" style="109" customWidth="1"/>
    <col min="2" max="2" width="15.33203125" style="109" customWidth="1"/>
    <col min="3" max="3" width="14" style="109" customWidth="1"/>
    <col min="4" max="4" width="5.88671875" style="109" customWidth="1"/>
    <col min="5" max="5" width="10.44140625" style="109" customWidth="1"/>
    <col min="6" max="6" width="16" style="109" customWidth="1"/>
    <col min="7" max="7" width="11.44140625" style="109" customWidth="1"/>
    <col min="8" max="8" width="5.6640625" style="109" customWidth="1"/>
    <col min="9" max="9" width="14.5546875" style="109" customWidth="1"/>
    <col min="10" max="10" width="6.109375" style="109" customWidth="1"/>
    <col min="11" max="11" width="5.88671875" style="109" customWidth="1"/>
    <col min="12" max="12" width="6.33203125" style="133" customWidth="1"/>
    <col min="13" max="13" width="13.109375" style="109" customWidth="1"/>
    <col min="14" max="14" width="8.21875" style="134" customWidth="1"/>
    <col min="15" max="15" width="20" style="109" customWidth="1"/>
    <col min="16" max="16" width="13.109375" style="109" customWidth="1"/>
    <col min="17" max="17" width="8.21875" style="109" customWidth="1"/>
    <col min="18" max="18" width="8.33203125" style="109" customWidth="1"/>
    <col min="19" max="19" width="7.44140625" style="109" customWidth="1"/>
    <col min="20" max="20" width="15.88671875" style="109" customWidth="1"/>
    <col min="21" max="21" width="11" style="109" customWidth="1"/>
    <col min="22" max="22" width="4.109375" style="109" customWidth="1"/>
    <col min="23" max="23" width="10" style="109" customWidth="1"/>
    <col min="24" max="24" width="7.44140625" style="109" customWidth="1"/>
    <col min="25" max="16384" width="4.44140625" style="109"/>
  </cols>
  <sheetData>
    <row r="1" spans="1:19" x14ac:dyDescent="0.3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7"/>
      <c r="M1" s="106"/>
      <c r="N1" s="108"/>
      <c r="O1" s="106"/>
      <c r="P1" s="106"/>
      <c r="Q1" s="106"/>
      <c r="R1" s="106"/>
      <c r="S1" s="106"/>
    </row>
    <row r="2" spans="1:19" x14ac:dyDescent="0.3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7"/>
      <c r="M2" s="106"/>
      <c r="N2" s="108"/>
      <c r="O2" s="106"/>
      <c r="P2" s="106"/>
      <c r="Q2" s="106"/>
      <c r="R2" s="106"/>
      <c r="S2" s="106"/>
    </row>
    <row r="3" spans="1:19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7"/>
      <c r="M3" s="106"/>
      <c r="N3" s="108"/>
      <c r="O3" s="106"/>
      <c r="P3" s="106"/>
      <c r="Q3" s="106"/>
      <c r="R3" s="106"/>
      <c r="S3" s="106"/>
    </row>
    <row r="4" spans="1:19" ht="31.8" customHeight="1" thickBot="1" x14ac:dyDescent="0.35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7"/>
      <c r="M4" s="106"/>
      <c r="N4" s="108"/>
      <c r="O4" s="106"/>
      <c r="P4" s="106"/>
      <c r="Q4" s="106"/>
      <c r="R4" s="106"/>
      <c r="S4" s="106"/>
    </row>
    <row r="5" spans="1:19" ht="25.2" customHeight="1" x14ac:dyDescent="0.3">
      <c r="A5" s="203" t="s">
        <v>2</v>
      </c>
      <c r="B5" s="204"/>
      <c r="C5" s="187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9" t="s">
        <v>11</v>
      </c>
      <c r="O5" s="190"/>
      <c r="P5" s="190"/>
      <c r="Q5" s="190"/>
      <c r="R5" s="190"/>
      <c r="S5" s="191"/>
    </row>
    <row r="6" spans="1:19" ht="25.2" customHeight="1" x14ac:dyDescent="0.3">
      <c r="A6" s="197" t="s">
        <v>176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9"/>
      <c r="N6" s="192"/>
      <c r="O6" s="193"/>
      <c r="P6" s="193"/>
      <c r="Q6" s="193"/>
      <c r="R6" s="193"/>
      <c r="S6" s="194"/>
    </row>
    <row r="7" spans="1:19" ht="25.2" customHeight="1" x14ac:dyDescent="0.3">
      <c r="A7" s="205" t="s">
        <v>23</v>
      </c>
      <c r="B7" s="206"/>
      <c r="C7" s="211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09" t="s">
        <v>8</v>
      </c>
      <c r="O7" s="210"/>
      <c r="P7" s="195"/>
      <c r="Q7" s="195"/>
      <c r="R7" s="195"/>
      <c r="S7" s="196"/>
    </row>
    <row r="8" spans="1:19" ht="25.2" customHeight="1" thickBot="1" x14ac:dyDescent="0.35">
      <c r="A8" s="207" t="s">
        <v>21</v>
      </c>
      <c r="B8" s="208"/>
      <c r="C8" s="200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2"/>
    </row>
    <row r="9" spans="1:19" ht="25.2" customHeight="1" x14ac:dyDescent="0.3">
      <c r="A9" s="243" t="s">
        <v>0</v>
      </c>
      <c r="B9" s="220" t="s">
        <v>132</v>
      </c>
      <c r="C9" s="221"/>
      <c r="D9" s="221"/>
      <c r="E9" s="222"/>
      <c r="F9" s="220" t="s">
        <v>133</v>
      </c>
      <c r="G9" s="221"/>
      <c r="H9" s="221"/>
      <c r="I9" s="221"/>
      <c r="J9" s="221"/>
      <c r="K9" s="221"/>
      <c r="L9" s="223"/>
      <c r="M9" s="220" t="s">
        <v>134</v>
      </c>
      <c r="N9" s="221"/>
      <c r="O9" s="221"/>
      <c r="P9" s="221"/>
      <c r="Q9" s="221"/>
      <c r="R9" s="221"/>
      <c r="S9" s="222"/>
    </row>
    <row r="10" spans="1:19" ht="30.6" x14ac:dyDescent="0.3">
      <c r="A10" s="244"/>
      <c r="B10" s="77" t="s">
        <v>6</v>
      </c>
      <c r="C10" s="110" t="s">
        <v>7</v>
      </c>
      <c r="D10" s="110" t="s">
        <v>43</v>
      </c>
      <c r="E10" s="111" t="s">
        <v>10</v>
      </c>
      <c r="F10" s="77" t="s">
        <v>12</v>
      </c>
      <c r="G10" s="110" t="s">
        <v>13</v>
      </c>
      <c r="H10" s="110" t="s">
        <v>14</v>
      </c>
      <c r="I10" s="110" t="s">
        <v>15</v>
      </c>
      <c r="J10" s="110" t="s">
        <v>16</v>
      </c>
      <c r="K10" s="110" t="s">
        <v>17</v>
      </c>
      <c r="L10" s="112" t="s">
        <v>18</v>
      </c>
      <c r="M10" s="77" t="s">
        <v>45</v>
      </c>
      <c r="N10" s="113" t="s">
        <v>188</v>
      </c>
      <c r="O10" s="110" t="s">
        <v>44</v>
      </c>
      <c r="P10" s="110" t="s">
        <v>189</v>
      </c>
      <c r="Q10" s="110" t="s">
        <v>140</v>
      </c>
      <c r="R10" s="110" t="s">
        <v>190</v>
      </c>
      <c r="S10" s="111" t="s">
        <v>191</v>
      </c>
    </row>
    <row r="11" spans="1:19" ht="25.2" customHeight="1" x14ac:dyDescent="0.3">
      <c r="A11" s="114">
        <v>1</v>
      </c>
      <c r="B11" s="115"/>
      <c r="C11" s="116"/>
      <c r="D11" s="117"/>
      <c r="E11" s="118"/>
      <c r="F11" s="115"/>
      <c r="G11" s="116"/>
      <c r="H11" s="116"/>
      <c r="I11" s="116"/>
      <c r="J11" s="116"/>
      <c r="K11" s="116"/>
      <c r="L11" s="119"/>
      <c r="M11" s="120"/>
      <c r="N11" s="86"/>
      <c r="O11" s="117"/>
      <c r="P11" s="117"/>
      <c r="Q11" s="121"/>
      <c r="R11" s="117"/>
      <c r="S11" s="122"/>
    </row>
    <row r="12" spans="1:19" ht="25.2" customHeight="1" x14ac:dyDescent="0.3">
      <c r="A12" s="114">
        <v>2</v>
      </c>
      <c r="B12" s="115"/>
      <c r="C12" s="116"/>
      <c r="D12" s="117"/>
      <c r="E12" s="118"/>
      <c r="F12" s="115"/>
      <c r="G12" s="116"/>
      <c r="H12" s="116"/>
      <c r="I12" s="116"/>
      <c r="J12" s="116"/>
      <c r="K12" s="116"/>
      <c r="L12" s="119"/>
      <c r="M12" s="120"/>
      <c r="N12" s="123"/>
      <c r="O12" s="117"/>
      <c r="P12" s="117"/>
      <c r="Q12" s="121"/>
      <c r="R12" s="117"/>
      <c r="S12" s="122"/>
    </row>
    <row r="13" spans="1:19" ht="25.2" customHeight="1" x14ac:dyDescent="0.3">
      <c r="A13" s="114">
        <v>3</v>
      </c>
      <c r="B13" s="115"/>
      <c r="C13" s="116"/>
      <c r="D13" s="117"/>
      <c r="E13" s="118"/>
      <c r="F13" s="115"/>
      <c r="G13" s="116"/>
      <c r="H13" s="116"/>
      <c r="I13" s="116"/>
      <c r="J13" s="116"/>
      <c r="K13" s="116"/>
      <c r="L13" s="119"/>
      <c r="M13" s="120"/>
      <c r="N13" s="123"/>
      <c r="O13" s="117"/>
      <c r="P13" s="117"/>
      <c r="Q13" s="121" t="str">
        <f t="shared" ref="Q12:Q31" si="0">IF(E13="","",_xlfn.DAYS($C$33,E13)/365)</f>
        <v/>
      </c>
      <c r="R13" s="117" t="str">
        <f t="shared" ref="R12:R30" si="1">IF(Q13="","",IF(Q13&gt;54,"ANO","NE"))</f>
        <v/>
      </c>
      <c r="S13" s="122"/>
    </row>
    <row r="14" spans="1:19" ht="25.2" customHeight="1" x14ac:dyDescent="0.3">
      <c r="A14" s="114">
        <v>4</v>
      </c>
      <c r="B14" s="115"/>
      <c r="C14" s="116"/>
      <c r="D14" s="117"/>
      <c r="E14" s="118"/>
      <c r="F14" s="115"/>
      <c r="G14" s="116"/>
      <c r="H14" s="116"/>
      <c r="I14" s="116"/>
      <c r="J14" s="116"/>
      <c r="K14" s="116"/>
      <c r="L14" s="119"/>
      <c r="M14" s="120"/>
      <c r="N14" s="123"/>
      <c r="O14" s="117"/>
      <c r="P14" s="117"/>
      <c r="Q14" s="121" t="str">
        <f t="shared" si="0"/>
        <v/>
      </c>
      <c r="R14" s="117" t="str">
        <f t="shared" si="1"/>
        <v/>
      </c>
      <c r="S14" s="122"/>
    </row>
    <row r="15" spans="1:19" ht="25.2" customHeight="1" x14ac:dyDescent="0.3">
      <c r="A15" s="114">
        <v>5</v>
      </c>
      <c r="B15" s="115"/>
      <c r="C15" s="116"/>
      <c r="D15" s="117"/>
      <c r="E15" s="118"/>
      <c r="F15" s="115"/>
      <c r="G15" s="116"/>
      <c r="H15" s="116"/>
      <c r="I15" s="116"/>
      <c r="J15" s="116"/>
      <c r="K15" s="116"/>
      <c r="L15" s="119"/>
      <c r="M15" s="120"/>
      <c r="N15" s="123"/>
      <c r="O15" s="117"/>
      <c r="P15" s="117"/>
      <c r="Q15" s="121" t="str">
        <f t="shared" si="0"/>
        <v/>
      </c>
      <c r="R15" s="117" t="str">
        <f t="shared" si="1"/>
        <v/>
      </c>
      <c r="S15" s="122"/>
    </row>
    <row r="16" spans="1:19" ht="25.2" customHeight="1" x14ac:dyDescent="0.3">
      <c r="A16" s="114">
        <v>6</v>
      </c>
      <c r="B16" s="115"/>
      <c r="C16" s="116"/>
      <c r="D16" s="117"/>
      <c r="E16" s="118"/>
      <c r="F16" s="115"/>
      <c r="G16" s="116"/>
      <c r="H16" s="116"/>
      <c r="I16" s="116"/>
      <c r="J16" s="116"/>
      <c r="K16" s="116"/>
      <c r="L16" s="119"/>
      <c r="M16" s="120"/>
      <c r="N16" s="123"/>
      <c r="O16" s="117"/>
      <c r="P16" s="117"/>
      <c r="Q16" s="121" t="str">
        <f t="shared" si="0"/>
        <v/>
      </c>
      <c r="R16" s="117" t="str">
        <f t="shared" si="1"/>
        <v/>
      </c>
      <c r="S16" s="122"/>
    </row>
    <row r="17" spans="1:19" ht="25.2" customHeight="1" x14ac:dyDescent="0.3">
      <c r="A17" s="114">
        <v>7</v>
      </c>
      <c r="B17" s="115"/>
      <c r="C17" s="116"/>
      <c r="D17" s="117"/>
      <c r="E17" s="118"/>
      <c r="F17" s="115"/>
      <c r="G17" s="116"/>
      <c r="H17" s="116"/>
      <c r="I17" s="116"/>
      <c r="J17" s="116"/>
      <c r="K17" s="116"/>
      <c r="L17" s="119"/>
      <c r="M17" s="120"/>
      <c r="N17" s="123"/>
      <c r="O17" s="117"/>
      <c r="P17" s="117"/>
      <c r="Q17" s="121" t="str">
        <f t="shared" si="0"/>
        <v/>
      </c>
      <c r="R17" s="117" t="str">
        <f t="shared" si="1"/>
        <v/>
      </c>
      <c r="S17" s="122"/>
    </row>
    <row r="18" spans="1:19" ht="25.2" customHeight="1" x14ac:dyDescent="0.3">
      <c r="A18" s="114">
        <v>8</v>
      </c>
      <c r="B18" s="115"/>
      <c r="C18" s="116"/>
      <c r="D18" s="117"/>
      <c r="E18" s="118"/>
      <c r="F18" s="115"/>
      <c r="G18" s="116"/>
      <c r="H18" s="116"/>
      <c r="I18" s="116"/>
      <c r="J18" s="116"/>
      <c r="K18" s="116"/>
      <c r="L18" s="119"/>
      <c r="M18" s="120"/>
      <c r="N18" s="123"/>
      <c r="O18" s="117"/>
      <c r="P18" s="117"/>
      <c r="Q18" s="121" t="str">
        <f t="shared" si="0"/>
        <v/>
      </c>
      <c r="R18" s="117" t="str">
        <f t="shared" si="1"/>
        <v/>
      </c>
      <c r="S18" s="122"/>
    </row>
    <row r="19" spans="1:19" ht="25.2" customHeight="1" x14ac:dyDescent="0.3">
      <c r="A19" s="114">
        <v>9</v>
      </c>
      <c r="B19" s="115"/>
      <c r="C19" s="116"/>
      <c r="D19" s="117"/>
      <c r="E19" s="118"/>
      <c r="F19" s="115"/>
      <c r="G19" s="116"/>
      <c r="H19" s="116"/>
      <c r="I19" s="116"/>
      <c r="J19" s="116"/>
      <c r="K19" s="116"/>
      <c r="L19" s="119"/>
      <c r="M19" s="120"/>
      <c r="N19" s="123"/>
      <c r="O19" s="117"/>
      <c r="P19" s="117"/>
      <c r="Q19" s="121" t="str">
        <f t="shared" si="0"/>
        <v/>
      </c>
      <c r="R19" s="117" t="str">
        <f t="shared" si="1"/>
        <v/>
      </c>
      <c r="S19" s="122"/>
    </row>
    <row r="20" spans="1:19" ht="25.2" customHeight="1" x14ac:dyDescent="0.3">
      <c r="A20" s="114">
        <v>10</v>
      </c>
      <c r="B20" s="115"/>
      <c r="C20" s="116"/>
      <c r="D20" s="117"/>
      <c r="E20" s="118"/>
      <c r="F20" s="115"/>
      <c r="G20" s="116"/>
      <c r="H20" s="116"/>
      <c r="I20" s="116"/>
      <c r="J20" s="116"/>
      <c r="K20" s="116"/>
      <c r="L20" s="119"/>
      <c r="M20" s="120"/>
      <c r="N20" s="123"/>
      <c r="O20" s="117"/>
      <c r="P20" s="117"/>
      <c r="Q20" s="121" t="str">
        <f t="shared" si="0"/>
        <v/>
      </c>
      <c r="R20" s="117" t="str">
        <f t="shared" si="1"/>
        <v/>
      </c>
      <c r="S20" s="122"/>
    </row>
    <row r="21" spans="1:19" ht="25.2" customHeight="1" x14ac:dyDescent="0.3">
      <c r="A21" s="114">
        <v>11</v>
      </c>
      <c r="B21" s="115"/>
      <c r="C21" s="116"/>
      <c r="D21" s="117"/>
      <c r="E21" s="118"/>
      <c r="F21" s="115"/>
      <c r="G21" s="116"/>
      <c r="H21" s="116"/>
      <c r="I21" s="116"/>
      <c r="J21" s="116"/>
      <c r="K21" s="116"/>
      <c r="L21" s="119"/>
      <c r="M21" s="120"/>
      <c r="N21" s="123"/>
      <c r="O21" s="117"/>
      <c r="P21" s="117"/>
      <c r="Q21" s="121" t="str">
        <f t="shared" si="0"/>
        <v/>
      </c>
      <c r="R21" s="117" t="str">
        <f t="shared" si="1"/>
        <v/>
      </c>
      <c r="S21" s="122"/>
    </row>
    <row r="22" spans="1:19" ht="25.2" customHeight="1" x14ac:dyDescent="0.3">
      <c r="A22" s="114">
        <v>12</v>
      </c>
      <c r="B22" s="115"/>
      <c r="C22" s="116"/>
      <c r="D22" s="117"/>
      <c r="E22" s="118"/>
      <c r="F22" s="115"/>
      <c r="G22" s="116"/>
      <c r="H22" s="116"/>
      <c r="I22" s="116"/>
      <c r="J22" s="116"/>
      <c r="K22" s="116"/>
      <c r="L22" s="119"/>
      <c r="M22" s="120"/>
      <c r="N22" s="123"/>
      <c r="O22" s="117"/>
      <c r="P22" s="117"/>
      <c r="Q22" s="121" t="str">
        <f t="shared" si="0"/>
        <v/>
      </c>
      <c r="R22" s="117" t="str">
        <f t="shared" si="1"/>
        <v/>
      </c>
      <c r="S22" s="122"/>
    </row>
    <row r="23" spans="1:19" ht="25.2" customHeight="1" x14ac:dyDescent="0.3">
      <c r="A23" s="114">
        <v>13</v>
      </c>
      <c r="B23" s="115"/>
      <c r="C23" s="116"/>
      <c r="D23" s="117"/>
      <c r="E23" s="118"/>
      <c r="F23" s="115"/>
      <c r="G23" s="116"/>
      <c r="H23" s="116"/>
      <c r="I23" s="116"/>
      <c r="J23" s="116"/>
      <c r="K23" s="116"/>
      <c r="L23" s="119"/>
      <c r="M23" s="120"/>
      <c r="N23" s="123"/>
      <c r="O23" s="117"/>
      <c r="P23" s="117"/>
      <c r="Q23" s="121" t="str">
        <f t="shared" si="0"/>
        <v/>
      </c>
      <c r="R23" s="117" t="str">
        <f t="shared" si="1"/>
        <v/>
      </c>
      <c r="S23" s="122"/>
    </row>
    <row r="24" spans="1:19" ht="25.2" customHeight="1" x14ac:dyDescent="0.3">
      <c r="A24" s="114">
        <v>14</v>
      </c>
      <c r="B24" s="115"/>
      <c r="C24" s="116"/>
      <c r="D24" s="117"/>
      <c r="E24" s="118"/>
      <c r="F24" s="115"/>
      <c r="G24" s="116"/>
      <c r="H24" s="116"/>
      <c r="I24" s="116"/>
      <c r="J24" s="116"/>
      <c r="K24" s="116"/>
      <c r="L24" s="119"/>
      <c r="M24" s="120"/>
      <c r="N24" s="123"/>
      <c r="O24" s="117"/>
      <c r="P24" s="117"/>
      <c r="Q24" s="121" t="str">
        <f t="shared" si="0"/>
        <v/>
      </c>
      <c r="R24" s="117" t="str">
        <f t="shared" si="1"/>
        <v/>
      </c>
      <c r="S24" s="122"/>
    </row>
    <row r="25" spans="1:19" ht="25.2" customHeight="1" x14ac:dyDescent="0.3">
      <c r="A25" s="114">
        <v>15</v>
      </c>
      <c r="B25" s="115"/>
      <c r="C25" s="116"/>
      <c r="D25" s="117"/>
      <c r="E25" s="118"/>
      <c r="F25" s="115"/>
      <c r="G25" s="116"/>
      <c r="H25" s="116"/>
      <c r="I25" s="116"/>
      <c r="J25" s="116"/>
      <c r="K25" s="116"/>
      <c r="L25" s="119"/>
      <c r="M25" s="120"/>
      <c r="N25" s="123"/>
      <c r="O25" s="117"/>
      <c r="P25" s="117"/>
      <c r="Q25" s="121" t="str">
        <f t="shared" si="0"/>
        <v/>
      </c>
      <c r="R25" s="117" t="str">
        <f t="shared" si="1"/>
        <v/>
      </c>
      <c r="S25" s="122"/>
    </row>
    <row r="26" spans="1:19" ht="25.2" customHeight="1" x14ac:dyDescent="0.3">
      <c r="A26" s="114">
        <v>16</v>
      </c>
      <c r="B26" s="115"/>
      <c r="C26" s="116"/>
      <c r="D26" s="117"/>
      <c r="E26" s="118"/>
      <c r="F26" s="115"/>
      <c r="G26" s="116"/>
      <c r="H26" s="116"/>
      <c r="I26" s="116"/>
      <c r="J26" s="116"/>
      <c r="K26" s="116"/>
      <c r="L26" s="119"/>
      <c r="M26" s="120"/>
      <c r="N26" s="123"/>
      <c r="O26" s="117"/>
      <c r="P26" s="117"/>
      <c r="Q26" s="121" t="str">
        <f t="shared" si="0"/>
        <v/>
      </c>
      <c r="R26" s="117" t="str">
        <f t="shared" si="1"/>
        <v/>
      </c>
      <c r="S26" s="122"/>
    </row>
    <row r="27" spans="1:19" ht="25.2" customHeight="1" x14ac:dyDescent="0.3">
      <c r="A27" s="114">
        <v>17</v>
      </c>
      <c r="B27" s="115"/>
      <c r="C27" s="116"/>
      <c r="D27" s="117"/>
      <c r="E27" s="118"/>
      <c r="F27" s="115"/>
      <c r="G27" s="116"/>
      <c r="H27" s="116"/>
      <c r="I27" s="116"/>
      <c r="J27" s="116"/>
      <c r="K27" s="116"/>
      <c r="L27" s="119"/>
      <c r="M27" s="120"/>
      <c r="N27" s="123"/>
      <c r="O27" s="117"/>
      <c r="P27" s="117"/>
      <c r="Q27" s="121" t="str">
        <f t="shared" si="0"/>
        <v/>
      </c>
      <c r="R27" s="117" t="str">
        <f t="shared" si="1"/>
        <v/>
      </c>
      <c r="S27" s="122"/>
    </row>
    <row r="28" spans="1:19" ht="25.2" customHeight="1" x14ac:dyDescent="0.3">
      <c r="A28" s="114">
        <v>18</v>
      </c>
      <c r="B28" s="115"/>
      <c r="C28" s="116"/>
      <c r="D28" s="117"/>
      <c r="E28" s="118"/>
      <c r="F28" s="115"/>
      <c r="G28" s="116"/>
      <c r="H28" s="116"/>
      <c r="I28" s="116"/>
      <c r="J28" s="116"/>
      <c r="K28" s="116"/>
      <c r="L28" s="119"/>
      <c r="M28" s="120"/>
      <c r="N28" s="123"/>
      <c r="O28" s="117"/>
      <c r="P28" s="117"/>
      <c r="Q28" s="121" t="str">
        <f t="shared" si="0"/>
        <v/>
      </c>
      <c r="R28" s="117" t="str">
        <f t="shared" si="1"/>
        <v/>
      </c>
      <c r="S28" s="122"/>
    </row>
    <row r="29" spans="1:19" ht="25.2" customHeight="1" x14ac:dyDescent="0.3">
      <c r="A29" s="114">
        <v>19</v>
      </c>
      <c r="B29" s="115"/>
      <c r="C29" s="116"/>
      <c r="D29" s="117"/>
      <c r="E29" s="118"/>
      <c r="F29" s="115"/>
      <c r="G29" s="116"/>
      <c r="H29" s="116"/>
      <c r="I29" s="116"/>
      <c r="J29" s="116"/>
      <c r="K29" s="116"/>
      <c r="L29" s="119"/>
      <c r="M29" s="120"/>
      <c r="N29" s="123"/>
      <c r="O29" s="117"/>
      <c r="P29" s="117"/>
      <c r="Q29" s="121" t="str">
        <f t="shared" si="0"/>
        <v/>
      </c>
      <c r="R29" s="117" t="str">
        <f t="shared" si="1"/>
        <v/>
      </c>
      <c r="S29" s="122"/>
    </row>
    <row r="30" spans="1:19" ht="25.2" customHeight="1" thickBot="1" x14ac:dyDescent="0.35">
      <c r="A30" s="180">
        <v>20</v>
      </c>
      <c r="B30" s="124"/>
      <c r="C30" s="125"/>
      <c r="D30" s="125"/>
      <c r="E30" s="126"/>
      <c r="F30" s="124"/>
      <c r="G30" s="125"/>
      <c r="H30" s="125"/>
      <c r="I30" s="125"/>
      <c r="J30" s="125"/>
      <c r="K30" s="125"/>
      <c r="L30" s="127"/>
      <c r="M30" s="124"/>
      <c r="N30" s="128"/>
      <c r="O30" s="129"/>
      <c r="P30" s="129"/>
      <c r="Q30" s="562"/>
      <c r="R30" s="129"/>
      <c r="S30" s="130"/>
    </row>
    <row r="31" spans="1:19" x14ac:dyDescent="0.3">
      <c r="A31" s="561" t="s">
        <v>1</v>
      </c>
      <c r="B31" s="561"/>
      <c r="C31" s="561"/>
      <c r="D31" s="561"/>
      <c r="E31" s="561"/>
      <c r="F31" s="561"/>
      <c r="G31" s="561"/>
      <c r="H31" s="561"/>
      <c r="I31" s="561"/>
      <c r="J31" s="561"/>
      <c r="K31" s="561"/>
      <c r="L31" s="561"/>
      <c r="M31" s="561"/>
      <c r="N31" s="561"/>
      <c r="O31" s="561"/>
      <c r="P31" s="561"/>
      <c r="Q31" s="561"/>
      <c r="R31" s="561"/>
      <c r="S31" s="561"/>
    </row>
    <row r="32" spans="1:19" x14ac:dyDescent="0.3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7"/>
      <c r="M32" s="106"/>
      <c r="N32" s="108"/>
      <c r="O32" s="106"/>
      <c r="P32" s="106"/>
      <c r="Q32" s="106"/>
      <c r="R32" s="106"/>
      <c r="S32" s="106"/>
    </row>
    <row r="33" spans="1:19" ht="25.2" customHeight="1" x14ac:dyDescent="0.3">
      <c r="A33" s="213" t="s">
        <v>3</v>
      </c>
      <c r="B33" s="214"/>
      <c r="C33" s="215"/>
      <c r="D33" s="216"/>
      <c r="E33" s="217"/>
      <c r="F33" s="218" t="s">
        <v>20</v>
      </c>
      <c r="G33" s="218"/>
      <c r="H33" s="218"/>
      <c r="I33" s="218"/>
      <c r="J33" s="218"/>
      <c r="K33" s="218"/>
      <c r="L33" s="218"/>
      <c r="M33" s="218"/>
      <c r="N33" s="218"/>
      <c r="O33" s="224" t="s">
        <v>19</v>
      </c>
      <c r="P33" s="225"/>
      <c r="Q33" s="225"/>
      <c r="R33" s="225"/>
      <c r="S33" s="226"/>
    </row>
    <row r="34" spans="1:19" ht="25.2" customHeight="1" x14ac:dyDescent="0.3">
      <c r="A34" s="213" t="s">
        <v>4</v>
      </c>
      <c r="B34" s="214"/>
      <c r="C34" s="233"/>
      <c r="D34" s="234"/>
      <c r="E34" s="235"/>
      <c r="F34" s="236"/>
      <c r="G34" s="236"/>
      <c r="H34" s="236"/>
      <c r="I34" s="236"/>
      <c r="J34" s="236"/>
      <c r="K34" s="236"/>
      <c r="L34" s="236"/>
      <c r="M34" s="236"/>
      <c r="N34" s="236"/>
      <c r="O34" s="227"/>
      <c r="P34" s="228"/>
      <c r="Q34" s="228"/>
      <c r="R34" s="228"/>
      <c r="S34" s="229"/>
    </row>
    <row r="35" spans="1:19" ht="25.2" customHeight="1" x14ac:dyDescent="0.3">
      <c r="A35" s="213" t="s">
        <v>9</v>
      </c>
      <c r="B35" s="214"/>
      <c r="C35" s="237"/>
      <c r="D35" s="238"/>
      <c r="E35" s="239"/>
      <c r="F35" s="236"/>
      <c r="G35" s="236"/>
      <c r="H35" s="236"/>
      <c r="I35" s="236"/>
      <c r="J35" s="236"/>
      <c r="K35" s="236"/>
      <c r="L35" s="236"/>
      <c r="M35" s="236"/>
      <c r="N35" s="236"/>
      <c r="O35" s="227"/>
      <c r="P35" s="228"/>
      <c r="Q35" s="228"/>
      <c r="R35" s="228"/>
      <c r="S35" s="229"/>
    </row>
    <row r="36" spans="1:19" ht="25.2" customHeight="1" x14ac:dyDescent="0.3">
      <c r="A36" s="213" t="s">
        <v>5</v>
      </c>
      <c r="B36" s="214"/>
      <c r="C36" s="240"/>
      <c r="D36" s="241"/>
      <c r="E36" s="242"/>
      <c r="F36" s="236"/>
      <c r="G36" s="236"/>
      <c r="H36" s="236"/>
      <c r="I36" s="236"/>
      <c r="J36" s="236"/>
      <c r="K36" s="236"/>
      <c r="L36" s="236"/>
      <c r="M36" s="236"/>
      <c r="N36" s="236"/>
      <c r="O36" s="230"/>
      <c r="P36" s="231"/>
      <c r="Q36" s="231"/>
      <c r="R36" s="231"/>
      <c r="S36" s="232"/>
    </row>
    <row r="37" spans="1:19" s="106" customFormat="1" x14ac:dyDescent="0.3">
      <c r="A37" s="131"/>
      <c r="L37" s="107"/>
      <c r="N37" s="108"/>
    </row>
    <row r="38" spans="1:19" s="106" customFormat="1" ht="28.2" customHeight="1" x14ac:dyDescent="0.3">
      <c r="A38" s="132" t="s">
        <v>135</v>
      </c>
      <c r="B38" s="186" t="s">
        <v>175</v>
      </c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</row>
    <row r="39" spans="1:19" s="106" customFormat="1" x14ac:dyDescent="0.3">
      <c r="A39" s="132" t="s">
        <v>136</v>
      </c>
      <c r="B39" s="219" t="s">
        <v>177</v>
      </c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</row>
    <row r="40" spans="1:19" s="106" customFormat="1" x14ac:dyDescent="0.3">
      <c r="A40" s="132" t="s">
        <v>137</v>
      </c>
      <c r="B40" s="219" t="s">
        <v>138</v>
      </c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</row>
    <row r="41" spans="1:19" s="106" customFormat="1" ht="27.6" customHeight="1" x14ac:dyDescent="0.3">
      <c r="A41" s="132" t="s">
        <v>139</v>
      </c>
      <c r="B41" s="186" t="s">
        <v>178</v>
      </c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</row>
    <row r="42" spans="1:19" s="106" customFormat="1" x14ac:dyDescent="0.3">
      <c r="L42" s="107"/>
      <c r="N42" s="108"/>
    </row>
    <row r="43" spans="1:19" s="106" customFormat="1" x14ac:dyDescent="0.3">
      <c r="L43" s="107"/>
      <c r="N43" s="108"/>
    </row>
    <row r="44" spans="1:19" s="106" customFormat="1" x14ac:dyDescent="0.3">
      <c r="L44" s="107"/>
      <c r="N44" s="108"/>
    </row>
    <row r="45" spans="1:19" s="106" customFormat="1" x14ac:dyDescent="0.3">
      <c r="L45" s="107"/>
      <c r="N45" s="108"/>
    </row>
    <row r="46" spans="1:19" s="106" customFormat="1" x14ac:dyDescent="0.3">
      <c r="L46" s="107"/>
      <c r="N46" s="108"/>
    </row>
    <row r="47" spans="1:19" s="106" customFormat="1" x14ac:dyDescent="0.3">
      <c r="L47" s="107"/>
      <c r="N47" s="108"/>
    </row>
    <row r="48" spans="1:19" s="106" customFormat="1" x14ac:dyDescent="0.3">
      <c r="L48" s="107"/>
      <c r="N48" s="108"/>
    </row>
    <row r="49" spans="12:14" s="106" customFormat="1" x14ac:dyDescent="0.3">
      <c r="L49" s="107"/>
      <c r="N49" s="108"/>
    </row>
    <row r="50" spans="12:14" s="106" customFormat="1" x14ac:dyDescent="0.3">
      <c r="L50" s="107"/>
      <c r="N50" s="108"/>
    </row>
    <row r="51" spans="12:14" s="106" customFormat="1" x14ac:dyDescent="0.3">
      <c r="L51" s="107"/>
      <c r="N51" s="108"/>
    </row>
    <row r="52" spans="12:14" s="106" customFormat="1" x14ac:dyDescent="0.3">
      <c r="L52" s="107"/>
      <c r="N52" s="108"/>
    </row>
    <row r="53" spans="12:14" s="106" customFormat="1" x14ac:dyDescent="0.3">
      <c r="L53" s="107"/>
      <c r="N53" s="108"/>
    </row>
    <row r="54" spans="12:14" s="106" customFormat="1" x14ac:dyDescent="0.3">
      <c r="L54" s="107"/>
      <c r="N54" s="108"/>
    </row>
    <row r="55" spans="12:14" s="106" customFormat="1" x14ac:dyDescent="0.3">
      <c r="L55" s="107"/>
      <c r="N55" s="108"/>
    </row>
    <row r="56" spans="12:14" s="106" customFormat="1" x14ac:dyDescent="0.3">
      <c r="L56" s="107"/>
      <c r="N56" s="108"/>
    </row>
    <row r="57" spans="12:14" s="106" customFormat="1" x14ac:dyDescent="0.3">
      <c r="L57" s="107"/>
      <c r="N57" s="108"/>
    </row>
    <row r="58" spans="12:14" s="106" customFormat="1" x14ac:dyDescent="0.3">
      <c r="L58" s="107"/>
      <c r="N58" s="108"/>
    </row>
    <row r="59" spans="12:14" s="106" customFormat="1" x14ac:dyDescent="0.3">
      <c r="L59" s="107"/>
      <c r="N59" s="108"/>
    </row>
    <row r="60" spans="12:14" s="106" customFormat="1" x14ac:dyDescent="0.3">
      <c r="L60" s="107"/>
      <c r="N60" s="108"/>
    </row>
    <row r="61" spans="12:14" s="106" customFormat="1" x14ac:dyDescent="0.3">
      <c r="L61" s="107"/>
      <c r="N61" s="108"/>
    </row>
    <row r="62" spans="12:14" s="106" customFormat="1" x14ac:dyDescent="0.3">
      <c r="L62" s="107"/>
      <c r="N62" s="108"/>
    </row>
    <row r="63" spans="12:14" s="106" customFormat="1" x14ac:dyDescent="0.3">
      <c r="L63" s="107"/>
      <c r="N63" s="108"/>
    </row>
    <row r="64" spans="12:14" s="106" customFormat="1" x14ac:dyDescent="0.3">
      <c r="L64" s="107"/>
      <c r="N64" s="108"/>
    </row>
    <row r="65" spans="12:14" s="106" customFormat="1" x14ac:dyDescent="0.3">
      <c r="L65" s="107"/>
      <c r="N65" s="108"/>
    </row>
    <row r="66" spans="12:14" s="106" customFormat="1" x14ac:dyDescent="0.3">
      <c r="L66" s="107"/>
      <c r="N66" s="108"/>
    </row>
    <row r="67" spans="12:14" s="106" customFormat="1" x14ac:dyDescent="0.3">
      <c r="L67" s="107"/>
      <c r="N67" s="108"/>
    </row>
    <row r="68" spans="12:14" s="106" customFormat="1" x14ac:dyDescent="0.3">
      <c r="L68" s="107"/>
      <c r="N68" s="108"/>
    </row>
    <row r="69" spans="12:14" s="106" customFormat="1" x14ac:dyDescent="0.3">
      <c r="L69" s="107"/>
      <c r="N69" s="108"/>
    </row>
    <row r="70" spans="12:14" s="106" customFormat="1" x14ac:dyDescent="0.3">
      <c r="L70" s="107"/>
      <c r="N70" s="108"/>
    </row>
    <row r="71" spans="12:14" s="106" customFormat="1" x14ac:dyDescent="0.3">
      <c r="L71" s="107"/>
      <c r="N71" s="108"/>
    </row>
    <row r="72" spans="12:14" s="106" customFormat="1" x14ac:dyDescent="0.3">
      <c r="L72" s="107"/>
      <c r="N72" s="108"/>
    </row>
    <row r="73" spans="12:14" s="106" customFormat="1" x14ac:dyDescent="0.3">
      <c r="L73" s="107"/>
      <c r="N73" s="108"/>
    </row>
    <row r="74" spans="12:14" s="106" customFormat="1" x14ac:dyDescent="0.3">
      <c r="L74" s="107"/>
      <c r="N74" s="108"/>
    </row>
    <row r="75" spans="12:14" s="106" customFormat="1" x14ac:dyDescent="0.3">
      <c r="L75" s="107"/>
      <c r="N75" s="108"/>
    </row>
    <row r="76" spans="12:14" s="106" customFormat="1" x14ac:dyDescent="0.3">
      <c r="L76" s="107"/>
      <c r="N76" s="108"/>
    </row>
    <row r="77" spans="12:14" s="106" customFormat="1" x14ac:dyDescent="0.3">
      <c r="L77" s="107"/>
      <c r="N77" s="108"/>
    </row>
    <row r="78" spans="12:14" s="106" customFormat="1" x14ac:dyDescent="0.3">
      <c r="L78" s="107"/>
      <c r="N78" s="108"/>
    </row>
    <row r="79" spans="12:14" s="106" customFormat="1" x14ac:dyDescent="0.3">
      <c r="L79" s="107"/>
      <c r="N79" s="108"/>
    </row>
    <row r="80" spans="12:14" s="106" customFormat="1" x14ac:dyDescent="0.3">
      <c r="L80" s="107"/>
      <c r="N80" s="108"/>
    </row>
    <row r="81" spans="12:14" s="106" customFormat="1" x14ac:dyDescent="0.3">
      <c r="L81" s="107"/>
      <c r="N81" s="108"/>
    </row>
    <row r="82" spans="12:14" s="106" customFormat="1" x14ac:dyDescent="0.3">
      <c r="L82" s="107"/>
      <c r="N82" s="108"/>
    </row>
    <row r="83" spans="12:14" s="106" customFormat="1" x14ac:dyDescent="0.3">
      <c r="L83" s="107"/>
      <c r="N83" s="108"/>
    </row>
    <row r="84" spans="12:14" s="106" customFormat="1" x14ac:dyDescent="0.3">
      <c r="L84" s="107"/>
      <c r="N84" s="108"/>
    </row>
    <row r="85" spans="12:14" s="106" customFormat="1" x14ac:dyDescent="0.3">
      <c r="L85" s="107"/>
      <c r="N85" s="108"/>
    </row>
    <row r="86" spans="12:14" s="106" customFormat="1" x14ac:dyDescent="0.3">
      <c r="L86" s="107"/>
      <c r="N86" s="108"/>
    </row>
    <row r="87" spans="12:14" s="106" customFormat="1" x14ac:dyDescent="0.3">
      <c r="L87" s="107"/>
      <c r="N87" s="108"/>
    </row>
    <row r="88" spans="12:14" s="106" customFormat="1" x14ac:dyDescent="0.3">
      <c r="L88" s="107"/>
      <c r="N88" s="108"/>
    </row>
    <row r="89" spans="12:14" s="106" customFormat="1" x14ac:dyDescent="0.3">
      <c r="L89" s="107"/>
      <c r="N89" s="108"/>
    </row>
    <row r="90" spans="12:14" s="106" customFormat="1" x14ac:dyDescent="0.3">
      <c r="L90" s="107"/>
      <c r="N90" s="108"/>
    </row>
    <row r="91" spans="12:14" s="106" customFormat="1" x14ac:dyDescent="0.3">
      <c r="L91" s="107"/>
      <c r="N91" s="108"/>
    </row>
    <row r="92" spans="12:14" s="106" customFormat="1" x14ac:dyDescent="0.3">
      <c r="L92" s="107"/>
      <c r="N92" s="108"/>
    </row>
    <row r="93" spans="12:14" s="106" customFormat="1" x14ac:dyDescent="0.3">
      <c r="L93" s="107"/>
      <c r="N93" s="108"/>
    </row>
    <row r="94" spans="12:14" s="106" customFormat="1" x14ac:dyDescent="0.3">
      <c r="L94" s="107"/>
      <c r="N94" s="108"/>
    </row>
    <row r="95" spans="12:14" s="106" customFormat="1" x14ac:dyDescent="0.3">
      <c r="L95" s="107"/>
      <c r="N95" s="108"/>
    </row>
    <row r="96" spans="12:14" s="106" customFormat="1" x14ac:dyDescent="0.3">
      <c r="L96" s="107"/>
      <c r="N96" s="108"/>
    </row>
    <row r="97" spans="12:14" s="106" customFormat="1" x14ac:dyDescent="0.3">
      <c r="L97" s="107"/>
      <c r="N97" s="108"/>
    </row>
    <row r="98" spans="12:14" s="106" customFormat="1" x14ac:dyDescent="0.3">
      <c r="L98" s="107"/>
      <c r="N98" s="108"/>
    </row>
    <row r="99" spans="12:14" s="106" customFormat="1" x14ac:dyDescent="0.3">
      <c r="L99" s="107"/>
      <c r="N99" s="108"/>
    </row>
    <row r="100" spans="12:14" s="106" customFormat="1" x14ac:dyDescent="0.3">
      <c r="L100" s="107"/>
      <c r="N100" s="108"/>
    </row>
    <row r="101" spans="12:14" s="106" customFormat="1" x14ac:dyDescent="0.3">
      <c r="L101" s="107"/>
      <c r="N101" s="108"/>
    </row>
    <row r="102" spans="12:14" s="106" customFormat="1" x14ac:dyDescent="0.3">
      <c r="L102" s="107"/>
      <c r="N102" s="108"/>
    </row>
    <row r="103" spans="12:14" s="106" customFormat="1" x14ac:dyDescent="0.3">
      <c r="L103" s="107"/>
      <c r="N103" s="108"/>
    </row>
    <row r="104" spans="12:14" s="106" customFormat="1" x14ac:dyDescent="0.3">
      <c r="L104" s="107"/>
      <c r="N104" s="108"/>
    </row>
    <row r="105" spans="12:14" s="106" customFormat="1" x14ac:dyDescent="0.3">
      <c r="L105" s="107"/>
      <c r="N105" s="108"/>
    </row>
    <row r="106" spans="12:14" s="106" customFormat="1" x14ac:dyDescent="0.3">
      <c r="L106" s="107"/>
      <c r="N106" s="108"/>
    </row>
    <row r="107" spans="12:14" s="106" customFormat="1" x14ac:dyDescent="0.3">
      <c r="L107" s="107"/>
      <c r="N107" s="108"/>
    </row>
    <row r="108" spans="12:14" s="106" customFormat="1" x14ac:dyDescent="0.3">
      <c r="L108" s="107"/>
      <c r="N108" s="108"/>
    </row>
    <row r="109" spans="12:14" s="106" customFormat="1" x14ac:dyDescent="0.3">
      <c r="L109" s="107"/>
      <c r="N109" s="108"/>
    </row>
    <row r="110" spans="12:14" s="106" customFormat="1" x14ac:dyDescent="0.3">
      <c r="L110" s="107"/>
      <c r="N110" s="108"/>
    </row>
    <row r="111" spans="12:14" s="106" customFormat="1" x14ac:dyDescent="0.3">
      <c r="L111" s="107"/>
      <c r="N111" s="108"/>
    </row>
    <row r="112" spans="12:14" s="106" customFormat="1" x14ac:dyDescent="0.3">
      <c r="L112" s="107"/>
      <c r="N112" s="108"/>
    </row>
    <row r="113" spans="12:14" s="106" customFormat="1" x14ac:dyDescent="0.3">
      <c r="L113" s="107"/>
      <c r="N113" s="108"/>
    </row>
    <row r="114" spans="12:14" s="106" customFormat="1" x14ac:dyDescent="0.3">
      <c r="L114" s="107"/>
      <c r="N114" s="108"/>
    </row>
    <row r="115" spans="12:14" s="106" customFormat="1" x14ac:dyDescent="0.3">
      <c r="L115" s="107"/>
      <c r="N115" s="108"/>
    </row>
    <row r="116" spans="12:14" s="106" customFormat="1" x14ac:dyDescent="0.3">
      <c r="L116" s="107"/>
      <c r="N116" s="108"/>
    </row>
    <row r="117" spans="12:14" s="106" customFormat="1" x14ac:dyDescent="0.3">
      <c r="L117" s="107"/>
      <c r="N117" s="108"/>
    </row>
    <row r="118" spans="12:14" s="106" customFormat="1" x14ac:dyDescent="0.3">
      <c r="L118" s="107"/>
      <c r="N118" s="108"/>
    </row>
    <row r="119" spans="12:14" s="106" customFormat="1" x14ac:dyDescent="0.3">
      <c r="L119" s="107"/>
      <c r="N119" s="108"/>
    </row>
    <row r="120" spans="12:14" s="106" customFormat="1" x14ac:dyDescent="0.3">
      <c r="L120" s="107"/>
      <c r="N120" s="108"/>
    </row>
    <row r="121" spans="12:14" s="106" customFormat="1" x14ac:dyDescent="0.3">
      <c r="L121" s="107"/>
      <c r="N121" s="108"/>
    </row>
    <row r="122" spans="12:14" s="106" customFormat="1" x14ac:dyDescent="0.3">
      <c r="L122" s="107"/>
      <c r="N122" s="108"/>
    </row>
    <row r="123" spans="12:14" s="106" customFormat="1" x14ac:dyDescent="0.3">
      <c r="L123" s="107"/>
      <c r="N123" s="108"/>
    </row>
    <row r="124" spans="12:14" s="106" customFormat="1" x14ac:dyDescent="0.3">
      <c r="L124" s="107"/>
      <c r="N124" s="108"/>
    </row>
    <row r="125" spans="12:14" s="106" customFormat="1" x14ac:dyDescent="0.3">
      <c r="L125" s="107"/>
      <c r="N125" s="108"/>
    </row>
    <row r="126" spans="12:14" s="106" customFormat="1" x14ac:dyDescent="0.3">
      <c r="L126" s="107"/>
      <c r="N126" s="108"/>
    </row>
    <row r="127" spans="12:14" s="106" customFormat="1" x14ac:dyDescent="0.3">
      <c r="L127" s="107"/>
      <c r="N127" s="108"/>
    </row>
    <row r="128" spans="12:14" s="106" customFormat="1" x14ac:dyDescent="0.3">
      <c r="L128" s="107"/>
      <c r="N128" s="108"/>
    </row>
    <row r="129" spans="12:14" s="106" customFormat="1" x14ac:dyDescent="0.3">
      <c r="L129" s="107"/>
      <c r="N129" s="108"/>
    </row>
    <row r="130" spans="12:14" s="106" customFormat="1" x14ac:dyDescent="0.3">
      <c r="L130" s="107"/>
      <c r="N130" s="108"/>
    </row>
    <row r="131" spans="12:14" s="106" customFormat="1" x14ac:dyDescent="0.3">
      <c r="L131" s="107"/>
      <c r="N131" s="108"/>
    </row>
    <row r="132" spans="12:14" s="106" customFormat="1" x14ac:dyDescent="0.3">
      <c r="L132" s="107"/>
      <c r="N132" s="108"/>
    </row>
    <row r="133" spans="12:14" s="106" customFormat="1" x14ac:dyDescent="0.3">
      <c r="L133" s="107"/>
      <c r="N133" s="108"/>
    </row>
    <row r="134" spans="12:14" s="106" customFormat="1" x14ac:dyDescent="0.3">
      <c r="L134" s="107"/>
      <c r="N134" s="108"/>
    </row>
    <row r="135" spans="12:14" s="106" customFormat="1" x14ac:dyDescent="0.3">
      <c r="L135" s="107"/>
      <c r="N135" s="108"/>
    </row>
    <row r="136" spans="12:14" s="106" customFormat="1" x14ac:dyDescent="0.3">
      <c r="L136" s="107"/>
      <c r="N136" s="108"/>
    </row>
    <row r="137" spans="12:14" s="106" customFormat="1" x14ac:dyDescent="0.3">
      <c r="L137" s="107"/>
      <c r="N137" s="108"/>
    </row>
    <row r="138" spans="12:14" s="106" customFormat="1" x14ac:dyDescent="0.3">
      <c r="L138" s="107"/>
      <c r="N138" s="108"/>
    </row>
    <row r="139" spans="12:14" s="106" customFormat="1" x14ac:dyDescent="0.3">
      <c r="L139" s="107"/>
      <c r="N139" s="108"/>
    </row>
    <row r="140" spans="12:14" s="106" customFormat="1" x14ac:dyDescent="0.3">
      <c r="L140" s="107"/>
      <c r="N140" s="108"/>
    </row>
    <row r="141" spans="12:14" s="106" customFormat="1" x14ac:dyDescent="0.3">
      <c r="L141" s="107"/>
      <c r="N141" s="108"/>
    </row>
    <row r="142" spans="12:14" s="106" customFormat="1" x14ac:dyDescent="0.3">
      <c r="L142" s="107"/>
      <c r="N142" s="108"/>
    </row>
    <row r="143" spans="12:14" s="106" customFormat="1" x14ac:dyDescent="0.3">
      <c r="L143" s="107"/>
      <c r="N143" s="108"/>
    </row>
    <row r="144" spans="12:14" s="106" customFormat="1" x14ac:dyDescent="0.3">
      <c r="L144" s="107"/>
      <c r="N144" s="108"/>
    </row>
    <row r="145" spans="12:14" s="106" customFormat="1" x14ac:dyDescent="0.3">
      <c r="L145" s="107"/>
      <c r="N145" s="108"/>
    </row>
    <row r="146" spans="12:14" s="106" customFormat="1" x14ac:dyDescent="0.3">
      <c r="L146" s="107"/>
      <c r="N146" s="108"/>
    </row>
    <row r="147" spans="12:14" s="106" customFormat="1" x14ac:dyDescent="0.3">
      <c r="L147" s="107"/>
      <c r="N147" s="108"/>
    </row>
    <row r="148" spans="12:14" s="106" customFormat="1" x14ac:dyDescent="0.3">
      <c r="L148" s="107"/>
      <c r="N148" s="108"/>
    </row>
    <row r="149" spans="12:14" s="106" customFormat="1" x14ac:dyDescent="0.3">
      <c r="L149" s="107"/>
      <c r="N149" s="108"/>
    </row>
  </sheetData>
  <sheetProtection algorithmName="SHA-512" hashValue="lbhlyieZggpspnXNUJSzfT8FNX//amdvS+2lIBUTYA0C8pYSgaKjEmEAzAsznrbIYoKLHhUY9ju5qiNpyWaWwQ==" saltValue="os2g7MUWqXu6CWvZKG6P1A==" spinCount="100000" sheet="1" objects="1" scenarios="1"/>
  <mergeCells count="31">
    <mergeCell ref="B40:S40"/>
    <mergeCell ref="B41:S41"/>
    <mergeCell ref="B9:E9"/>
    <mergeCell ref="F9:L9"/>
    <mergeCell ref="M9:S9"/>
    <mergeCell ref="O33:S36"/>
    <mergeCell ref="A34:B34"/>
    <mergeCell ref="C34:E34"/>
    <mergeCell ref="F34:I36"/>
    <mergeCell ref="J34:N36"/>
    <mergeCell ref="A35:B35"/>
    <mergeCell ref="C35:E35"/>
    <mergeCell ref="A36:B36"/>
    <mergeCell ref="C36:E36"/>
    <mergeCell ref="A9:A10"/>
    <mergeCell ref="B39:S39"/>
    <mergeCell ref="B38:S38"/>
    <mergeCell ref="C5:M5"/>
    <mergeCell ref="N5:S6"/>
    <mergeCell ref="P7:S7"/>
    <mergeCell ref="A6:M6"/>
    <mergeCell ref="C8:S8"/>
    <mergeCell ref="A5:B5"/>
    <mergeCell ref="A7:B7"/>
    <mergeCell ref="A8:B8"/>
    <mergeCell ref="N7:O7"/>
    <mergeCell ref="C7:M7"/>
    <mergeCell ref="A33:B33"/>
    <mergeCell ref="C33:E33"/>
    <mergeCell ref="F33:N33"/>
    <mergeCell ref="A31:S31"/>
  </mergeCells>
  <printOptions horizontalCentered="1"/>
  <pageMargins left="0.23622047244094491" right="0.23622047244094491" top="0.4355" bottom="0.74803149606299213" header="0.31496062992125984" footer="0.31496062992125984"/>
  <pageSetup paperSize="9" scale="78" fitToHeight="2" orientation="landscape" horizontalDpi="300" verticalDpi="300" r:id="rId1"/>
  <headerFooter>
    <oddFooter xml:space="preserve">&amp;L&amp;9Podpora odborného vzdělávání zaměstnanců II
reg. č. CZ.03.1.52/0.0/0.0/15_021/0000053
&amp;"-,Tučné"OSÚ&amp;R
 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zoomScaleNormal="100" workbookViewId="0">
      <pane ySplit="6" topLeftCell="A7" activePane="bottomLeft" state="frozen"/>
      <selection pane="bottomLeft" activeCell="S26" sqref="S26"/>
    </sheetView>
  </sheetViews>
  <sheetFormatPr defaultColWidth="9.109375" defaultRowHeight="14.4" x14ac:dyDescent="0.3"/>
  <cols>
    <col min="1" max="1" width="4.88671875" style="46" customWidth="1"/>
    <col min="2" max="3" width="18.88671875" style="46" customWidth="1"/>
    <col min="4" max="4" width="5" style="46" bestFit="1" customWidth="1"/>
    <col min="5" max="5" width="10.88671875" style="46" bestFit="1" customWidth="1"/>
    <col min="6" max="6" width="10.109375" style="46" customWidth="1"/>
    <col min="7" max="7" width="10.5546875" style="46" customWidth="1"/>
    <col min="8" max="16384" width="9.109375" style="46"/>
  </cols>
  <sheetData>
    <row r="1" spans="1:19" ht="86.4" customHeight="1" thickBot="1" x14ac:dyDescent="0.35">
      <c r="A1" s="268"/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9"/>
      <c r="O1" s="269"/>
      <c r="P1" s="269"/>
      <c r="Q1" s="269"/>
      <c r="R1" s="269"/>
      <c r="S1" s="269"/>
    </row>
    <row r="2" spans="1:19" ht="30.6" customHeight="1" x14ac:dyDescent="0.3">
      <c r="A2" s="203" t="s">
        <v>22</v>
      </c>
      <c r="B2" s="204"/>
      <c r="C2" s="251" t="str">
        <f>IF('Příloha 1 k dohodě'!C5="","",'Příloha 1 k dohodě'!C5)</f>
        <v/>
      </c>
      <c r="D2" s="252"/>
      <c r="E2" s="252"/>
      <c r="F2" s="252"/>
      <c r="G2" s="252"/>
      <c r="H2" s="252"/>
      <c r="I2" s="252"/>
      <c r="J2" s="253"/>
      <c r="K2" s="189" t="s">
        <v>192</v>
      </c>
      <c r="L2" s="190"/>
      <c r="M2" s="190"/>
      <c r="N2" s="256" t="s">
        <v>199</v>
      </c>
      <c r="O2" s="257"/>
      <c r="P2" s="286"/>
      <c r="Q2" s="287"/>
      <c r="R2" s="287"/>
      <c r="S2" s="288"/>
    </row>
    <row r="3" spans="1:19" ht="30.6" customHeight="1" x14ac:dyDescent="0.3">
      <c r="A3" s="197" t="s">
        <v>27</v>
      </c>
      <c r="B3" s="198"/>
      <c r="C3" s="198"/>
      <c r="D3" s="198"/>
      <c r="E3" s="198"/>
      <c r="F3" s="198"/>
      <c r="G3" s="198"/>
      <c r="H3" s="198"/>
      <c r="I3" s="198"/>
      <c r="J3" s="199"/>
      <c r="K3" s="192"/>
      <c r="L3" s="193"/>
      <c r="M3" s="193"/>
      <c r="N3" s="254" t="s">
        <v>110</v>
      </c>
      <c r="O3" s="255"/>
      <c r="P3" s="283"/>
      <c r="Q3" s="284"/>
      <c r="R3" s="284"/>
      <c r="S3" s="285"/>
    </row>
    <row r="4" spans="1:19" ht="30.6" customHeight="1" x14ac:dyDescent="0.3">
      <c r="A4" s="205" t="s">
        <v>23</v>
      </c>
      <c r="B4" s="206"/>
      <c r="C4" s="280" t="str">
        <f>IF('Příloha 1 k dohodě'!C7="","",'Příloha 1 k dohodě'!C7)</f>
        <v/>
      </c>
      <c r="D4" s="281"/>
      <c r="E4" s="281"/>
      <c r="F4" s="281"/>
      <c r="G4" s="281"/>
      <c r="H4" s="281"/>
      <c r="I4" s="281"/>
      <c r="J4" s="282"/>
      <c r="K4" s="61" t="s">
        <v>8</v>
      </c>
      <c r="L4" s="278" t="str">
        <f>IF('Příloha 1 k dohodě'!P7="","",'Příloha 1 k dohodě'!P7)</f>
        <v/>
      </c>
      <c r="M4" s="279"/>
      <c r="N4" s="254" t="s">
        <v>28</v>
      </c>
      <c r="O4" s="255"/>
      <c r="P4" s="245"/>
      <c r="Q4" s="246"/>
      <c r="R4" s="246"/>
      <c r="S4" s="247"/>
    </row>
    <row r="5" spans="1:19" ht="30.6" customHeight="1" thickBot="1" x14ac:dyDescent="0.35">
      <c r="A5" s="276" t="s">
        <v>29</v>
      </c>
      <c r="B5" s="277"/>
      <c r="C5" s="274" t="str">
        <f>IF('Příloha 1 k dohodě'!C8="","",'Příloha 1 k dohodě'!C8)</f>
        <v/>
      </c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89" t="s">
        <v>26</v>
      </c>
      <c r="O5" s="290"/>
      <c r="P5" s="248"/>
      <c r="Q5" s="249"/>
      <c r="R5" s="249"/>
      <c r="S5" s="250"/>
    </row>
    <row r="6" spans="1:19" ht="30.6" customHeight="1" x14ac:dyDescent="0.3">
      <c r="A6" s="65" t="s">
        <v>0</v>
      </c>
      <c r="B6" s="135" t="s">
        <v>6</v>
      </c>
      <c r="C6" s="136" t="s">
        <v>7</v>
      </c>
      <c r="D6" s="136" t="s">
        <v>43</v>
      </c>
      <c r="E6" s="137" t="s">
        <v>24</v>
      </c>
      <c r="F6" s="272" t="s">
        <v>30</v>
      </c>
      <c r="G6" s="273"/>
      <c r="H6" s="273"/>
      <c r="I6" s="273"/>
      <c r="J6" s="273"/>
      <c r="K6" s="273"/>
      <c r="L6" s="273"/>
      <c r="M6" s="273"/>
      <c r="N6" s="193"/>
      <c r="O6" s="193"/>
      <c r="P6" s="193"/>
      <c r="Q6" s="193"/>
      <c r="R6" s="193"/>
      <c r="S6" s="194"/>
    </row>
    <row r="7" spans="1:19" ht="30.6" customHeight="1" x14ac:dyDescent="0.3">
      <c r="A7" s="77">
        <v>1</v>
      </c>
      <c r="B7" s="138" t="str">
        <f>IF('Příloha 1 k dohodě'!B11=""," ",'Příloha 1 k dohodě'!B11)</f>
        <v xml:space="preserve"> </v>
      </c>
      <c r="C7" s="138" t="str">
        <f>IF('Příloha 1 k dohodě'!C11=""," ",'Příloha 1 k dohodě'!C11)</f>
        <v xml:space="preserve"> </v>
      </c>
      <c r="D7" s="138" t="str">
        <f>IF('Příloha 1 k dohodě'!D11=""," ",'Příloha 1 k dohodě'!D11)</f>
        <v xml:space="preserve"> </v>
      </c>
      <c r="E7" s="139" t="str">
        <f>IF('Příloha 1 k dohodě'!B11=""," ",'Příloha 1 k dohodě'!E11)</f>
        <v xml:space="preserve"> </v>
      </c>
      <c r="F7" s="140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141"/>
    </row>
    <row r="8" spans="1:19" ht="30.6" customHeight="1" x14ac:dyDescent="0.3">
      <c r="A8" s="77">
        <v>2</v>
      </c>
      <c r="B8" s="138" t="str">
        <f>IF('Příloha 1 k dohodě'!B12=""," ",'Příloha 1 k dohodě'!B12)</f>
        <v xml:space="preserve"> </v>
      </c>
      <c r="C8" s="138" t="str">
        <f>IF('Příloha 1 k dohodě'!C12=""," ",'Příloha 1 k dohodě'!C12)</f>
        <v xml:space="preserve"> </v>
      </c>
      <c r="D8" s="138" t="str">
        <f>IF('Příloha 1 k dohodě'!D12=""," ",'Příloha 1 k dohodě'!D12)</f>
        <v xml:space="preserve"> </v>
      </c>
      <c r="E8" s="139" t="str">
        <f>IF('Příloha 1 k dohodě'!B12=""," ",'Příloha 1 k dohodě'!E12)</f>
        <v xml:space="preserve"> </v>
      </c>
      <c r="F8" s="140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141"/>
    </row>
    <row r="9" spans="1:19" ht="30.6" customHeight="1" x14ac:dyDescent="0.3">
      <c r="A9" s="77">
        <v>3</v>
      </c>
      <c r="B9" s="138" t="str">
        <f>IF('Příloha 1 k dohodě'!B13=""," ",'Příloha 1 k dohodě'!B13)</f>
        <v xml:space="preserve"> </v>
      </c>
      <c r="C9" s="138" t="str">
        <f>IF('Příloha 1 k dohodě'!C13=""," ",'Příloha 1 k dohodě'!C13)</f>
        <v xml:space="preserve"> </v>
      </c>
      <c r="D9" s="138" t="str">
        <f>IF('Příloha 1 k dohodě'!D13=""," ",'Příloha 1 k dohodě'!D13)</f>
        <v xml:space="preserve"> </v>
      </c>
      <c r="E9" s="139" t="str">
        <f>IF('Příloha 1 k dohodě'!B13=""," ",'Příloha 1 k dohodě'!E13)</f>
        <v xml:space="preserve"> </v>
      </c>
      <c r="F9" s="140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141"/>
    </row>
    <row r="10" spans="1:19" ht="30.6" customHeight="1" x14ac:dyDescent="0.3">
      <c r="A10" s="77">
        <v>4</v>
      </c>
      <c r="B10" s="138" t="str">
        <f>IF('Příloha 1 k dohodě'!B14=""," ",'Příloha 1 k dohodě'!B14)</f>
        <v xml:space="preserve"> </v>
      </c>
      <c r="C10" s="138" t="str">
        <f>IF('Příloha 1 k dohodě'!C14=""," ",'Příloha 1 k dohodě'!C14)</f>
        <v xml:space="preserve"> </v>
      </c>
      <c r="D10" s="138" t="str">
        <f>IF('Příloha 1 k dohodě'!D14=""," ",'Příloha 1 k dohodě'!D14)</f>
        <v xml:space="preserve"> </v>
      </c>
      <c r="E10" s="139" t="str">
        <f>IF('Příloha 1 k dohodě'!B14=""," ",'Příloha 1 k dohodě'!E14)</f>
        <v xml:space="preserve"> </v>
      </c>
      <c r="F10" s="140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141"/>
    </row>
    <row r="11" spans="1:19" ht="30.6" customHeight="1" x14ac:dyDescent="0.3">
      <c r="A11" s="77">
        <v>5</v>
      </c>
      <c r="B11" s="138" t="str">
        <f>IF('Příloha 1 k dohodě'!B15=""," ",'Příloha 1 k dohodě'!B15)</f>
        <v xml:space="preserve"> </v>
      </c>
      <c r="C11" s="138" t="str">
        <f>IF('Příloha 1 k dohodě'!C15=""," ",'Příloha 1 k dohodě'!C15)</f>
        <v xml:space="preserve"> </v>
      </c>
      <c r="D11" s="138" t="str">
        <f>IF('Příloha 1 k dohodě'!D15=""," ",'Příloha 1 k dohodě'!D15)</f>
        <v xml:space="preserve"> </v>
      </c>
      <c r="E11" s="139" t="str">
        <f>IF('Příloha 1 k dohodě'!B15=""," ",'Příloha 1 k dohodě'!E15)</f>
        <v xml:space="preserve"> </v>
      </c>
      <c r="F11" s="140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141"/>
    </row>
    <row r="12" spans="1:19" ht="30.6" customHeight="1" x14ac:dyDescent="0.3">
      <c r="A12" s="77">
        <v>6</v>
      </c>
      <c r="B12" s="138" t="str">
        <f>IF('Příloha 1 k dohodě'!B16=""," ",'Příloha 1 k dohodě'!B16)</f>
        <v xml:space="preserve"> </v>
      </c>
      <c r="C12" s="138" t="str">
        <f>IF('Příloha 1 k dohodě'!C16=""," ",'Příloha 1 k dohodě'!C16)</f>
        <v xml:space="preserve"> </v>
      </c>
      <c r="D12" s="138" t="str">
        <f>IF('Příloha 1 k dohodě'!D16=""," ",'Příloha 1 k dohodě'!D16)</f>
        <v xml:space="preserve"> </v>
      </c>
      <c r="E12" s="139" t="str">
        <f>IF('Příloha 1 k dohodě'!B16=""," ",'Příloha 1 k dohodě'!E16)</f>
        <v xml:space="preserve"> </v>
      </c>
      <c r="F12" s="140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141"/>
    </row>
    <row r="13" spans="1:19" ht="30.6" customHeight="1" x14ac:dyDescent="0.3">
      <c r="A13" s="77">
        <v>7</v>
      </c>
      <c r="B13" s="138" t="str">
        <f>IF('Příloha 1 k dohodě'!B17=""," ",'Příloha 1 k dohodě'!B17)</f>
        <v xml:space="preserve"> </v>
      </c>
      <c r="C13" s="138" t="str">
        <f>IF('Příloha 1 k dohodě'!C17=""," ",'Příloha 1 k dohodě'!C17)</f>
        <v xml:space="preserve"> </v>
      </c>
      <c r="D13" s="138" t="str">
        <f>IF('Příloha 1 k dohodě'!D17=""," ",'Příloha 1 k dohodě'!D17)</f>
        <v xml:space="preserve"> </v>
      </c>
      <c r="E13" s="139" t="str">
        <f>IF('Příloha 1 k dohodě'!B17=""," ",'Příloha 1 k dohodě'!E17)</f>
        <v xml:space="preserve"> </v>
      </c>
      <c r="F13" s="140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141"/>
    </row>
    <row r="14" spans="1:19" ht="30.6" customHeight="1" x14ac:dyDescent="0.3">
      <c r="A14" s="77">
        <v>8</v>
      </c>
      <c r="B14" s="138" t="str">
        <f>IF('Příloha 1 k dohodě'!B18=""," ",'Příloha 1 k dohodě'!B18)</f>
        <v xml:space="preserve"> </v>
      </c>
      <c r="C14" s="138" t="str">
        <f>IF('Příloha 1 k dohodě'!C18=""," ",'Příloha 1 k dohodě'!C18)</f>
        <v xml:space="preserve"> </v>
      </c>
      <c r="D14" s="138" t="str">
        <f>IF('Příloha 1 k dohodě'!D18=""," ",'Příloha 1 k dohodě'!D18)</f>
        <v xml:space="preserve"> </v>
      </c>
      <c r="E14" s="139" t="str">
        <f>IF('Příloha 1 k dohodě'!B18=""," ",'Příloha 1 k dohodě'!E18)</f>
        <v xml:space="preserve"> </v>
      </c>
      <c r="F14" s="140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141"/>
    </row>
    <row r="15" spans="1:19" ht="30.6" customHeight="1" x14ac:dyDescent="0.3">
      <c r="A15" s="77">
        <v>9</v>
      </c>
      <c r="B15" s="138" t="str">
        <f>IF('Příloha 1 k dohodě'!B19=""," ",'Příloha 1 k dohodě'!B19)</f>
        <v xml:space="preserve"> </v>
      </c>
      <c r="C15" s="138" t="str">
        <f>IF('Příloha 1 k dohodě'!C19=""," ",'Příloha 1 k dohodě'!C19)</f>
        <v xml:space="preserve"> </v>
      </c>
      <c r="D15" s="138" t="str">
        <f>IF('Příloha 1 k dohodě'!D19=""," ",'Příloha 1 k dohodě'!D19)</f>
        <v xml:space="preserve"> </v>
      </c>
      <c r="E15" s="139" t="str">
        <f>IF('Příloha 1 k dohodě'!B19=""," ",'Příloha 1 k dohodě'!E19)</f>
        <v xml:space="preserve"> </v>
      </c>
      <c r="F15" s="140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141"/>
    </row>
    <row r="16" spans="1:19" ht="30.6" customHeight="1" x14ac:dyDescent="0.3">
      <c r="A16" s="77">
        <v>10</v>
      </c>
      <c r="B16" s="138" t="str">
        <f>IF('Příloha 1 k dohodě'!B20=""," ",'Příloha 1 k dohodě'!B20)</f>
        <v xml:space="preserve"> </v>
      </c>
      <c r="C16" s="138" t="str">
        <f>IF('Příloha 1 k dohodě'!C20=""," ",'Příloha 1 k dohodě'!C20)</f>
        <v xml:space="preserve"> </v>
      </c>
      <c r="D16" s="138" t="str">
        <f>IF('Příloha 1 k dohodě'!D20=""," ",'Příloha 1 k dohodě'!D20)</f>
        <v xml:space="preserve"> </v>
      </c>
      <c r="E16" s="139" t="str">
        <f>IF('Příloha 1 k dohodě'!B20=""," ",'Příloha 1 k dohodě'!E20)</f>
        <v xml:space="preserve"> </v>
      </c>
      <c r="F16" s="140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141"/>
    </row>
    <row r="17" spans="1:19" ht="30.6" customHeight="1" x14ac:dyDescent="0.3">
      <c r="A17" s="77">
        <v>11</v>
      </c>
      <c r="B17" s="138" t="str">
        <f>IF('Příloha 1 k dohodě'!B21=""," ",'Příloha 1 k dohodě'!B21)</f>
        <v xml:space="preserve"> </v>
      </c>
      <c r="C17" s="138" t="str">
        <f>IF('Příloha 1 k dohodě'!C21=""," ",'Příloha 1 k dohodě'!C21)</f>
        <v xml:space="preserve"> </v>
      </c>
      <c r="D17" s="138" t="str">
        <f>IF('Příloha 1 k dohodě'!D21=""," ",'Příloha 1 k dohodě'!D21)</f>
        <v xml:space="preserve"> </v>
      </c>
      <c r="E17" s="139" t="str">
        <f>IF('Příloha 1 k dohodě'!B21=""," ",'Příloha 1 k dohodě'!E21)</f>
        <v xml:space="preserve"> </v>
      </c>
      <c r="F17" s="140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141"/>
    </row>
    <row r="18" spans="1:19" ht="30.6" customHeight="1" x14ac:dyDescent="0.3">
      <c r="A18" s="77">
        <v>12</v>
      </c>
      <c r="B18" s="138" t="str">
        <f>IF('Příloha 1 k dohodě'!B22=""," ",'Příloha 1 k dohodě'!B22)</f>
        <v xml:space="preserve"> </v>
      </c>
      <c r="C18" s="138" t="str">
        <f>IF('Příloha 1 k dohodě'!C22=""," ",'Příloha 1 k dohodě'!C22)</f>
        <v xml:space="preserve"> </v>
      </c>
      <c r="D18" s="138" t="str">
        <f>IF('Příloha 1 k dohodě'!D22=""," ",'Příloha 1 k dohodě'!D22)</f>
        <v xml:space="preserve"> </v>
      </c>
      <c r="E18" s="139" t="str">
        <f>IF('Příloha 1 k dohodě'!B22=""," ",'Příloha 1 k dohodě'!E22)</f>
        <v xml:space="preserve"> </v>
      </c>
      <c r="F18" s="140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141"/>
    </row>
    <row r="19" spans="1:19" ht="30.6" customHeight="1" x14ac:dyDescent="0.3">
      <c r="A19" s="77">
        <v>13</v>
      </c>
      <c r="B19" s="138" t="str">
        <f>IF('Příloha 1 k dohodě'!B23=""," ",'Příloha 1 k dohodě'!B23)</f>
        <v xml:space="preserve"> </v>
      </c>
      <c r="C19" s="138" t="str">
        <f>IF('Příloha 1 k dohodě'!C23=""," ",'Příloha 1 k dohodě'!C23)</f>
        <v xml:space="preserve"> </v>
      </c>
      <c r="D19" s="138" t="str">
        <f>IF('Příloha 1 k dohodě'!D23=""," ",'Příloha 1 k dohodě'!D23)</f>
        <v xml:space="preserve"> </v>
      </c>
      <c r="E19" s="139" t="str">
        <f>IF('Příloha 1 k dohodě'!B23=""," ",'Příloha 1 k dohodě'!E23)</f>
        <v xml:space="preserve"> </v>
      </c>
      <c r="F19" s="140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141"/>
    </row>
    <row r="20" spans="1:19" ht="30.6" customHeight="1" x14ac:dyDescent="0.3">
      <c r="A20" s="77">
        <v>14</v>
      </c>
      <c r="B20" s="138" t="str">
        <f>IF('Příloha 1 k dohodě'!B24=""," ",'Příloha 1 k dohodě'!B24)</f>
        <v xml:space="preserve"> </v>
      </c>
      <c r="C20" s="138" t="str">
        <f>IF('Příloha 1 k dohodě'!C24=""," ",'Příloha 1 k dohodě'!C24)</f>
        <v xml:space="preserve"> </v>
      </c>
      <c r="D20" s="138" t="str">
        <f>IF('Příloha 1 k dohodě'!D24=""," ",'Příloha 1 k dohodě'!D24)</f>
        <v xml:space="preserve"> </v>
      </c>
      <c r="E20" s="139" t="str">
        <f>IF('Příloha 1 k dohodě'!B24=""," ",'Příloha 1 k dohodě'!E24)</f>
        <v xml:space="preserve"> </v>
      </c>
      <c r="F20" s="140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141"/>
    </row>
    <row r="21" spans="1:19" ht="30.6" customHeight="1" x14ac:dyDescent="0.3">
      <c r="A21" s="77">
        <v>15</v>
      </c>
      <c r="B21" s="138" t="str">
        <f>IF('Příloha 1 k dohodě'!B25=""," ",'Příloha 1 k dohodě'!B25)</f>
        <v xml:space="preserve"> </v>
      </c>
      <c r="C21" s="138" t="str">
        <f>IF('Příloha 1 k dohodě'!C25=""," ",'Příloha 1 k dohodě'!C25)</f>
        <v xml:space="preserve"> </v>
      </c>
      <c r="D21" s="138" t="str">
        <f>IF('Příloha 1 k dohodě'!D25=""," ",'Příloha 1 k dohodě'!D25)</f>
        <v xml:space="preserve"> </v>
      </c>
      <c r="E21" s="139" t="str">
        <f>IF('Příloha 1 k dohodě'!B25=""," ",'Příloha 1 k dohodě'!E25)</f>
        <v xml:space="preserve"> </v>
      </c>
      <c r="F21" s="140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141"/>
    </row>
    <row r="22" spans="1:19" ht="30.6" customHeight="1" x14ac:dyDescent="0.3">
      <c r="A22" s="77">
        <v>16</v>
      </c>
      <c r="B22" s="138" t="str">
        <f>IF('Příloha 1 k dohodě'!B26=""," ",'Příloha 1 k dohodě'!B26)</f>
        <v xml:space="preserve"> </v>
      </c>
      <c r="C22" s="138" t="str">
        <f>IF('Příloha 1 k dohodě'!C26=""," ",'Příloha 1 k dohodě'!C26)</f>
        <v xml:space="preserve"> </v>
      </c>
      <c r="D22" s="138" t="str">
        <f>IF('Příloha 1 k dohodě'!D26=""," ",'Příloha 1 k dohodě'!D26)</f>
        <v xml:space="preserve"> </v>
      </c>
      <c r="E22" s="139" t="str">
        <f>IF('Příloha 1 k dohodě'!B26=""," ",'Příloha 1 k dohodě'!E26)</f>
        <v xml:space="preserve"> </v>
      </c>
      <c r="F22" s="140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141"/>
    </row>
    <row r="23" spans="1:19" ht="30.6" customHeight="1" x14ac:dyDescent="0.3">
      <c r="A23" s="77">
        <v>17</v>
      </c>
      <c r="B23" s="138" t="str">
        <f>IF('Příloha 1 k dohodě'!B27=""," ",'Příloha 1 k dohodě'!B27)</f>
        <v xml:space="preserve"> </v>
      </c>
      <c r="C23" s="138" t="str">
        <f>IF('Příloha 1 k dohodě'!C27=""," ",'Příloha 1 k dohodě'!C27)</f>
        <v xml:space="preserve"> </v>
      </c>
      <c r="D23" s="138" t="str">
        <f>IF('Příloha 1 k dohodě'!D27=""," ",'Příloha 1 k dohodě'!D27)</f>
        <v xml:space="preserve"> </v>
      </c>
      <c r="E23" s="139" t="str">
        <f>IF('Příloha 1 k dohodě'!B27=""," ",'Příloha 1 k dohodě'!E27)</f>
        <v xml:space="preserve"> </v>
      </c>
      <c r="F23" s="140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141"/>
    </row>
    <row r="24" spans="1:19" ht="30.6" customHeight="1" x14ac:dyDescent="0.3">
      <c r="A24" s="77">
        <v>18</v>
      </c>
      <c r="B24" s="138" t="str">
        <f>IF('Příloha 1 k dohodě'!B28=""," ",'Příloha 1 k dohodě'!B28)</f>
        <v xml:space="preserve"> </v>
      </c>
      <c r="C24" s="138" t="str">
        <f>IF('Příloha 1 k dohodě'!C28=""," ",'Příloha 1 k dohodě'!C28)</f>
        <v xml:space="preserve"> </v>
      </c>
      <c r="D24" s="138" t="str">
        <f>IF('Příloha 1 k dohodě'!D28=""," ",'Příloha 1 k dohodě'!D28)</f>
        <v xml:space="preserve"> </v>
      </c>
      <c r="E24" s="139" t="str">
        <f>IF('Příloha 1 k dohodě'!B28=""," ",'Příloha 1 k dohodě'!E28)</f>
        <v xml:space="preserve"> </v>
      </c>
      <c r="F24" s="140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141"/>
    </row>
    <row r="25" spans="1:19" ht="30.6" customHeight="1" x14ac:dyDescent="0.3">
      <c r="A25" s="77">
        <v>19</v>
      </c>
      <c r="B25" s="138" t="str">
        <f>IF('Příloha 1 k dohodě'!B29=""," ",'Příloha 1 k dohodě'!B29)</f>
        <v xml:space="preserve"> </v>
      </c>
      <c r="C25" s="138" t="str">
        <f>IF('Příloha 1 k dohodě'!C29=""," ",'Příloha 1 k dohodě'!C29)</f>
        <v xml:space="preserve"> </v>
      </c>
      <c r="D25" s="138" t="str">
        <f>IF('Příloha 1 k dohodě'!D29=""," ",'Příloha 1 k dohodě'!D29)</f>
        <v xml:space="preserve"> </v>
      </c>
      <c r="E25" s="139" t="str">
        <f>IF('Příloha 1 k dohodě'!B29=""," ",'Příloha 1 k dohodě'!E29)</f>
        <v xml:space="preserve"> </v>
      </c>
      <c r="F25" s="140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141"/>
    </row>
    <row r="26" spans="1:19" ht="30.6" customHeight="1" thickBot="1" x14ac:dyDescent="0.35">
      <c r="A26" s="89">
        <v>20</v>
      </c>
      <c r="B26" s="138" t="str">
        <f>IF('Příloha 1 k dohodě'!B30=""," ",'Příloha 1 k dohodě'!B30)</f>
        <v xml:space="preserve"> </v>
      </c>
      <c r="C26" s="138" t="str">
        <f>IF('Příloha 1 k dohodě'!C30=""," ",'Příloha 1 k dohodě'!C30)</f>
        <v xml:space="preserve"> </v>
      </c>
      <c r="D26" s="138" t="str">
        <f>IF('Příloha 1 k dohodě'!D30=""," ",'Příloha 1 k dohodě'!D30)</f>
        <v xml:space="preserve"> </v>
      </c>
      <c r="E26" s="139" t="str">
        <f>IF('Příloha 1 k dohodě'!B30=""," ",'Příloha 1 k dohodě'!E30)</f>
        <v xml:space="preserve"> </v>
      </c>
      <c r="F26" s="142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4"/>
    </row>
    <row r="27" spans="1:19" x14ac:dyDescent="0.3">
      <c r="A27" s="271" t="s">
        <v>1</v>
      </c>
      <c r="B27" s="271"/>
      <c r="C27" s="271"/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1"/>
      <c r="P27" s="271"/>
      <c r="Q27" s="271"/>
      <c r="R27" s="271"/>
      <c r="S27" s="271"/>
    </row>
    <row r="28" spans="1:19" ht="16.8" customHeight="1" x14ac:dyDescent="0.3">
      <c r="A28" s="270" t="s">
        <v>31</v>
      </c>
      <c r="B28" s="270"/>
      <c r="C28" s="270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</row>
    <row r="29" spans="1:19" x14ac:dyDescent="0.3">
      <c r="A29" s="270" t="s">
        <v>32</v>
      </c>
      <c r="B29" s="270"/>
      <c r="C29" s="270"/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0"/>
    </row>
    <row r="30" spans="1:19" x14ac:dyDescent="0.3">
      <c r="A30" s="270"/>
      <c r="B30" s="270"/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</row>
    <row r="31" spans="1:19" ht="25.2" customHeight="1" x14ac:dyDescent="0.3">
      <c r="A31" s="213" t="s">
        <v>3</v>
      </c>
      <c r="B31" s="214"/>
      <c r="C31" s="258" t="str">
        <f>IF('Příloha 1 k dohodě'!C33="","",'Příloha 1 k dohodě'!C33)</f>
        <v/>
      </c>
      <c r="D31" s="259"/>
      <c r="E31" s="260"/>
      <c r="F31" s="218" t="s">
        <v>20</v>
      </c>
      <c r="G31" s="218"/>
      <c r="H31" s="218"/>
      <c r="I31" s="218"/>
      <c r="J31" s="218"/>
      <c r="K31" s="218"/>
      <c r="L31" s="218"/>
      <c r="M31" s="218"/>
      <c r="N31" s="218"/>
      <c r="O31" s="224" t="s">
        <v>19</v>
      </c>
      <c r="P31" s="225"/>
      <c r="Q31" s="225"/>
      <c r="R31" s="225"/>
      <c r="S31" s="226"/>
    </row>
    <row r="32" spans="1:19" ht="25.2" customHeight="1" x14ac:dyDescent="0.3">
      <c r="A32" s="213" t="s">
        <v>4</v>
      </c>
      <c r="B32" s="214"/>
      <c r="C32" s="258" t="str">
        <f>IF('Příloha 1 k dohodě'!C34="","",'Příloha 1 k dohodě'!C34)</f>
        <v/>
      </c>
      <c r="D32" s="259"/>
      <c r="E32" s="260"/>
      <c r="F32" s="261" t="str">
        <f>IF('Příloha 1 k dohodě'!F34="","",'Příloha 1 k dohodě'!F34)</f>
        <v/>
      </c>
      <c r="G32" s="261"/>
      <c r="H32" s="261"/>
      <c r="I32" s="261"/>
      <c r="J32" s="261" t="str">
        <f>IF('Příloha 1 k dohodě'!J34="","",'Příloha 1 k dohodě'!J34)</f>
        <v/>
      </c>
      <c r="K32" s="261"/>
      <c r="L32" s="261"/>
      <c r="M32" s="261"/>
      <c r="N32" s="261"/>
      <c r="O32" s="227"/>
      <c r="P32" s="228"/>
      <c r="Q32" s="228"/>
      <c r="R32" s="228"/>
      <c r="S32" s="229"/>
    </row>
    <row r="33" spans="1:19" ht="25.2" customHeight="1" x14ac:dyDescent="0.3">
      <c r="A33" s="213" t="s">
        <v>9</v>
      </c>
      <c r="B33" s="214"/>
      <c r="C33" s="262" t="str">
        <f>IF('Příloha 1 k dohodě'!C35="","",'Příloha 1 k dohodě'!C35)</f>
        <v/>
      </c>
      <c r="D33" s="263"/>
      <c r="E33" s="264"/>
      <c r="F33" s="261"/>
      <c r="G33" s="261"/>
      <c r="H33" s="261"/>
      <c r="I33" s="261"/>
      <c r="J33" s="261"/>
      <c r="K33" s="261"/>
      <c r="L33" s="261"/>
      <c r="M33" s="261"/>
      <c r="N33" s="261"/>
      <c r="O33" s="227"/>
      <c r="P33" s="228"/>
      <c r="Q33" s="228"/>
      <c r="R33" s="228"/>
      <c r="S33" s="229"/>
    </row>
    <row r="34" spans="1:19" ht="25.2" customHeight="1" x14ac:dyDescent="0.3">
      <c r="A34" s="213" t="s">
        <v>5</v>
      </c>
      <c r="B34" s="214"/>
      <c r="C34" s="265" t="str">
        <f>IF('Příloha 1 k dohodě'!C36="","",'Příloha 1 k dohodě'!C36)</f>
        <v/>
      </c>
      <c r="D34" s="266"/>
      <c r="E34" s="267"/>
      <c r="F34" s="261"/>
      <c r="G34" s="261"/>
      <c r="H34" s="261"/>
      <c r="I34" s="261"/>
      <c r="J34" s="261"/>
      <c r="K34" s="261"/>
      <c r="L34" s="261"/>
      <c r="M34" s="261"/>
      <c r="N34" s="261"/>
      <c r="O34" s="230"/>
      <c r="P34" s="231"/>
      <c r="Q34" s="231"/>
      <c r="R34" s="231"/>
      <c r="S34" s="232"/>
    </row>
  </sheetData>
  <sheetProtection algorithmName="SHA-512" hashValue="LrFx/HbJfiu1VvABsTTogAe6CBswJS3I18VzUb3/Eo4bJVZsoPZUrGJhvYMGS2sF3NscvSSE8X4n0plou1nAkw==" saltValue="9MZQ4+Zcgob2zoFScKMysQ==" spinCount="100000" sheet="1" objects="1" scenarios="1"/>
  <mergeCells count="35">
    <mergeCell ref="A1:S1"/>
    <mergeCell ref="A30:S30"/>
    <mergeCell ref="A27:S27"/>
    <mergeCell ref="A28:S28"/>
    <mergeCell ref="A29:S29"/>
    <mergeCell ref="F6:S6"/>
    <mergeCell ref="C5:M5"/>
    <mergeCell ref="A5:B5"/>
    <mergeCell ref="L4:M4"/>
    <mergeCell ref="C4:J4"/>
    <mergeCell ref="A4:B4"/>
    <mergeCell ref="P3:S3"/>
    <mergeCell ref="N3:O3"/>
    <mergeCell ref="A3:J3"/>
    <mergeCell ref="P2:S2"/>
    <mergeCell ref="N5:O5"/>
    <mergeCell ref="A31:B31"/>
    <mergeCell ref="C31:E31"/>
    <mergeCell ref="F31:N31"/>
    <mergeCell ref="O31:S34"/>
    <mergeCell ref="A32:B32"/>
    <mergeCell ref="C32:E32"/>
    <mergeCell ref="F32:I34"/>
    <mergeCell ref="J32:N34"/>
    <mergeCell ref="A33:B33"/>
    <mergeCell ref="C33:E33"/>
    <mergeCell ref="A34:B34"/>
    <mergeCell ref="C34:E34"/>
    <mergeCell ref="P4:S4"/>
    <mergeCell ref="P5:S5"/>
    <mergeCell ref="K2:M3"/>
    <mergeCell ref="C2:J2"/>
    <mergeCell ref="A2:B2"/>
    <mergeCell ref="N4:O4"/>
    <mergeCell ref="N2:O2"/>
  </mergeCells>
  <printOptions horizontalCentered="1"/>
  <pageMargins left="0.7" right="0.7" top="0.75" bottom="0.75" header="0.3" footer="0.3"/>
  <pageSetup paperSize="9" scale="69" fitToHeight="10" orientation="landscape" r:id="rId1"/>
  <headerFooter>
    <oddFooter>&amp;LPodpora odborného vzdělávání zaměstnanců II
reg. č. CZ.03.1.52/0.0/0.0/15_021/0000053
OSÚ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pane ySplit="12" topLeftCell="A13" activePane="bottomLeft" state="frozen"/>
      <selection activeCell="B1" sqref="B1"/>
      <selection pane="bottomLeft" activeCell="H32" sqref="H32"/>
    </sheetView>
  </sheetViews>
  <sheetFormatPr defaultRowHeight="14.4" x14ac:dyDescent="0.3"/>
  <cols>
    <col min="1" max="1" width="4.44140625" style="57" customWidth="1"/>
    <col min="2" max="3" width="16.109375" style="57" customWidth="1"/>
    <col min="4" max="4" width="5" style="57" bestFit="1" customWidth="1"/>
    <col min="5" max="5" width="10.109375" style="57" bestFit="1" customWidth="1"/>
    <col min="6" max="6" width="14" style="57" customWidth="1"/>
    <col min="7" max="7" width="11.44140625" style="57" customWidth="1"/>
    <col min="8" max="8" width="10.5546875" style="57" customWidth="1"/>
    <col min="9" max="9" width="11.44140625" style="57" customWidth="1"/>
    <col min="10" max="11" width="14.109375" style="57" customWidth="1"/>
    <col min="12" max="12" width="11.5546875" style="57" hidden="1" customWidth="1"/>
    <col min="13" max="15" width="8.88671875" style="57" hidden="1" customWidth="1"/>
    <col min="16" max="16" width="9" style="57" bestFit="1" customWidth="1"/>
    <col min="17" max="17" width="14.44140625" style="57" customWidth="1"/>
    <col min="18" max="18" width="17.88671875" style="57" customWidth="1"/>
    <col min="19" max="19" width="12.44140625" style="57" customWidth="1"/>
    <col min="20" max="20" width="14.88671875" style="57" customWidth="1"/>
    <col min="21" max="16384" width="8.88671875" style="57"/>
  </cols>
  <sheetData>
    <row r="1" spans="1:20" ht="70.8" customHeight="1" thickBot="1" x14ac:dyDescent="0.35">
      <c r="A1" s="46"/>
      <c r="B1" s="46"/>
      <c r="C1" s="46"/>
      <c r="D1" s="46"/>
      <c r="E1" s="46"/>
      <c r="F1" s="46"/>
      <c r="G1" s="56"/>
      <c r="H1" s="46"/>
      <c r="I1" s="46"/>
      <c r="J1" s="46"/>
      <c r="K1" s="46"/>
      <c r="L1" s="337" t="s">
        <v>142</v>
      </c>
      <c r="M1" s="337"/>
      <c r="N1" s="337"/>
      <c r="O1" s="337"/>
      <c r="P1" s="46"/>
      <c r="Q1" s="46"/>
      <c r="R1" s="56"/>
      <c r="S1" s="46"/>
      <c r="T1" s="46"/>
    </row>
    <row r="2" spans="1:20" ht="25.2" customHeight="1" x14ac:dyDescent="0.3">
      <c r="A2" s="203" t="s">
        <v>106</v>
      </c>
      <c r="B2" s="338"/>
      <c r="C2" s="338"/>
      <c r="D2" s="204"/>
      <c r="E2" s="251" t="str">
        <f>IF('Příloha 1 k dohodě'!C5="","",'Příloha 1 k dohodě'!C5)</f>
        <v/>
      </c>
      <c r="F2" s="252"/>
      <c r="G2" s="252"/>
      <c r="H2" s="252"/>
      <c r="I2" s="252"/>
      <c r="J2" s="253"/>
      <c r="K2" s="339" t="s">
        <v>11</v>
      </c>
      <c r="L2" s="340"/>
      <c r="M2" s="340"/>
      <c r="N2" s="340"/>
      <c r="O2" s="340"/>
      <c r="P2" s="340"/>
      <c r="Q2" s="340"/>
      <c r="R2" s="340"/>
      <c r="S2" s="340"/>
      <c r="T2" s="341"/>
    </row>
    <row r="3" spans="1:20" ht="25.2" customHeight="1" x14ac:dyDescent="0.3">
      <c r="A3" s="197" t="s">
        <v>143</v>
      </c>
      <c r="B3" s="198"/>
      <c r="C3" s="198"/>
      <c r="D3" s="198"/>
      <c r="E3" s="198"/>
      <c r="F3" s="198"/>
      <c r="G3" s="198"/>
      <c r="H3" s="198"/>
      <c r="I3" s="198"/>
      <c r="J3" s="199"/>
      <c r="K3" s="58" t="s">
        <v>34</v>
      </c>
      <c r="L3" s="59"/>
      <c r="M3" s="60"/>
      <c r="N3" s="59"/>
      <c r="O3" s="59"/>
      <c r="P3" s="342"/>
      <c r="Q3" s="343"/>
      <c r="R3" s="343"/>
      <c r="S3" s="343"/>
      <c r="T3" s="344"/>
    </row>
    <row r="4" spans="1:20" ht="25.2" customHeight="1" x14ac:dyDescent="0.3">
      <c r="A4" s="205" t="s">
        <v>35</v>
      </c>
      <c r="B4" s="329"/>
      <c r="C4" s="329"/>
      <c r="D4" s="206"/>
      <c r="E4" s="280" t="str">
        <f>IF('Příloha 1 k dohodě'!C7="","",'Příloha 1 k dohodě'!C7)</f>
        <v/>
      </c>
      <c r="F4" s="281"/>
      <c r="G4" s="281"/>
      <c r="H4" s="281"/>
      <c r="I4" s="281"/>
      <c r="J4" s="282"/>
      <c r="K4" s="61" t="s">
        <v>8</v>
      </c>
      <c r="L4" s="62"/>
      <c r="M4" s="63"/>
      <c r="N4" s="62"/>
      <c r="O4" s="62"/>
      <c r="P4" s="330" t="str">
        <f>IF('Příloha 1 k dohodě'!P7="","",'Příloha 1 k dohodě'!P7)</f>
        <v/>
      </c>
      <c r="Q4" s="331"/>
      <c r="R4" s="331"/>
      <c r="S4" s="331"/>
      <c r="T4" s="332"/>
    </row>
    <row r="5" spans="1:20" ht="25.2" customHeight="1" thickBot="1" x14ac:dyDescent="0.35">
      <c r="A5" s="207" t="s">
        <v>29</v>
      </c>
      <c r="B5" s="333"/>
      <c r="C5" s="333"/>
      <c r="D5" s="208"/>
      <c r="E5" s="334" t="str">
        <f>IF('Příloha 1 k dohodě'!C8="","",'Příloha 1 k dohodě'!C8)</f>
        <v/>
      </c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6"/>
    </row>
    <row r="6" spans="1:20" x14ac:dyDescent="0.3">
      <c r="A6" s="312" t="s">
        <v>0</v>
      </c>
      <c r="B6" s="315" t="s">
        <v>6</v>
      </c>
      <c r="C6" s="315" t="s">
        <v>7</v>
      </c>
      <c r="D6" s="315" t="s">
        <v>43</v>
      </c>
      <c r="E6" s="315" t="s">
        <v>24</v>
      </c>
      <c r="F6" s="315" t="s">
        <v>36</v>
      </c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22"/>
      <c r="R6" s="322"/>
      <c r="S6" s="315"/>
      <c r="T6" s="323"/>
    </row>
    <row r="7" spans="1:20" ht="14.4" customHeight="1" x14ac:dyDescent="0.3">
      <c r="A7" s="313"/>
      <c r="B7" s="316"/>
      <c r="C7" s="316"/>
      <c r="D7" s="316"/>
      <c r="E7" s="316"/>
      <c r="F7" s="316" t="s">
        <v>37</v>
      </c>
      <c r="G7" s="316" t="s">
        <v>144</v>
      </c>
      <c r="H7" s="316" t="s">
        <v>145</v>
      </c>
      <c r="I7" s="316" t="s">
        <v>53</v>
      </c>
      <c r="J7" s="316" t="s">
        <v>51</v>
      </c>
      <c r="K7" s="316" t="s">
        <v>52</v>
      </c>
      <c r="L7" s="43" t="s">
        <v>146</v>
      </c>
      <c r="M7" s="9" t="s">
        <v>147</v>
      </c>
      <c r="N7" s="10" t="s">
        <v>148</v>
      </c>
      <c r="O7" s="10" t="s">
        <v>149</v>
      </c>
      <c r="P7" s="324" t="s">
        <v>46</v>
      </c>
      <c r="Q7" s="325" t="s">
        <v>97</v>
      </c>
      <c r="R7" s="11" t="s">
        <v>150</v>
      </c>
      <c r="S7" s="327" t="s">
        <v>181</v>
      </c>
      <c r="T7" s="328"/>
    </row>
    <row r="8" spans="1:20" x14ac:dyDescent="0.3">
      <c r="A8" s="313"/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64">
        <v>0.34</v>
      </c>
      <c r="M8" s="9"/>
      <c r="N8" s="10"/>
      <c r="O8" s="10"/>
      <c r="P8" s="324"/>
      <c r="Q8" s="326"/>
      <c r="R8" s="23">
        <v>198</v>
      </c>
      <c r="S8" s="327"/>
      <c r="T8" s="328"/>
    </row>
    <row r="9" spans="1:20" x14ac:dyDescent="0.3">
      <c r="A9" s="313"/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64"/>
      <c r="M9" s="9"/>
      <c r="N9" s="10"/>
      <c r="O9" s="10"/>
      <c r="P9" s="324"/>
      <c r="Q9" s="22">
        <v>1</v>
      </c>
      <c r="R9" s="12" t="s">
        <v>151</v>
      </c>
      <c r="S9" s="327"/>
      <c r="T9" s="328"/>
    </row>
    <row r="10" spans="1:20" x14ac:dyDescent="0.3">
      <c r="A10" s="313"/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64"/>
      <c r="M10" s="9"/>
      <c r="N10" s="10"/>
      <c r="O10" s="10"/>
      <c r="P10" s="324"/>
      <c r="Q10" s="310" t="s">
        <v>153</v>
      </c>
      <c r="R10" s="23">
        <v>33000</v>
      </c>
      <c r="S10" s="327"/>
      <c r="T10" s="328"/>
    </row>
    <row r="11" spans="1:20" x14ac:dyDescent="0.3">
      <c r="A11" s="313"/>
      <c r="B11" s="316"/>
      <c r="C11" s="316"/>
      <c r="D11" s="316"/>
      <c r="E11" s="316"/>
      <c r="F11" s="316"/>
      <c r="G11" s="316"/>
      <c r="H11" s="316"/>
      <c r="I11" s="316"/>
      <c r="J11" s="316"/>
      <c r="K11" s="316"/>
      <c r="L11" s="64"/>
      <c r="M11" s="9"/>
      <c r="N11" s="10"/>
      <c r="O11" s="10"/>
      <c r="P11" s="324"/>
      <c r="Q11" s="310"/>
      <c r="R11" s="13" t="s">
        <v>50</v>
      </c>
      <c r="S11" s="327"/>
      <c r="T11" s="328"/>
    </row>
    <row r="12" spans="1:20" ht="29.4" thickBot="1" x14ac:dyDescent="0.35">
      <c r="A12" s="314"/>
      <c r="B12" s="317"/>
      <c r="C12" s="317"/>
      <c r="D12" s="317"/>
      <c r="E12" s="317"/>
      <c r="F12" s="317"/>
      <c r="G12" s="317"/>
      <c r="H12" s="317"/>
      <c r="I12" s="317"/>
      <c r="J12" s="317"/>
      <c r="K12" s="317"/>
      <c r="L12" s="44" t="s">
        <v>152</v>
      </c>
      <c r="M12" s="14"/>
      <c r="N12" s="15"/>
      <c r="O12" s="15"/>
      <c r="P12" s="317"/>
      <c r="Q12" s="311"/>
      <c r="R12" s="16" t="s">
        <v>179</v>
      </c>
      <c r="S12" s="17" t="s">
        <v>38</v>
      </c>
      <c r="T12" s="18" t="s">
        <v>39</v>
      </c>
    </row>
    <row r="13" spans="1:20" ht="25.2" customHeight="1" x14ac:dyDescent="0.3">
      <c r="A13" s="65">
        <v>1</v>
      </c>
      <c r="B13" s="66" t="str">
        <f>IF('Příloha 1 k dohodě'!B11="","",'Příloha 1 k dohodě'!B11)</f>
        <v/>
      </c>
      <c r="C13" s="66" t="str">
        <f>IF('Příloha 1 k dohodě'!C11="","",'Příloha 1 k dohodě'!C11)</f>
        <v/>
      </c>
      <c r="D13" s="66" t="str">
        <f>IF('Příloha 1 k dohodě'!D11="","",'Příloha 1 k dohodě'!D11)</f>
        <v/>
      </c>
      <c r="E13" s="67" t="str">
        <f>IF('Příloha 1 k dohodě'!E11="","",'Příloha 1 k dohodě'!E11)</f>
        <v/>
      </c>
      <c r="F13" s="68"/>
      <c r="G13" s="69"/>
      <c r="H13" s="70"/>
      <c r="I13" s="71">
        <f>F13*G13+H13</f>
        <v>0</v>
      </c>
      <c r="J13" s="71">
        <f>I13*$L$8</f>
        <v>0</v>
      </c>
      <c r="K13" s="72">
        <f>SUM(I13:J13)</f>
        <v>0</v>
      </c>
      <c r="L13" s="72">
        <f>IF(P13="","",P13*$R$10)</f>
        <v>0</v>
      </c>
      <c r="M13" s="71">
        <f>IF(ISERROR(K13/F13),0,K13/F13)</f>
        <v>0</v>
      </c>
      <c r="N13" s="73">
        <f t="shared" ref="N13:N32" si="0">M13*$Q$9</f>
        <v>0</v>
      </c>
      <c r="O13" s="71">
        <f t="shared" ref="O13:O32" si="1">IF(N13&gt;$R$8,$R$8*F13,N13*F13)</f>
        <v>0</v>
      </c>
      <c r="P13" s="74">
        <f>IF('Příloha 1 k dohodě'!N11="",0,'Příloha 1 k dohodě'!N11)</f>
        <v>0</v>
      </c>
      <c r="Q13" s="75">
        <f>IF(O13&gt;L13,L13,O13)</f>
        <v>0</v>
      </c>
      <c r="R13" s="72">
        <f>IF(O13&gt;L13,L13,O13)</f>
        <v>0</v>
      </c>
      <c r="S13" s="68"/>
      <c r="T13" s="76"/>
    </row>
    <row r="14" spans="1:20" ht="25.2" customHeight="1" x14ac:dyDescent="0.3">
      <c r="A14" s="77">
        <v>2</v>
      </c>
      <c r="B14" s="78" t="str">
        <f>IF('Příloha 1 k dohodě'!B12="","",'Příloha 1 k dohodě'!B12)</f>
        <v/>
      </c>
      <c r="C14" s="78" t="str">
        <f>IF('Příloha 1 k dohodě'!C12="","",'Příloha 1 k dohodě'!C12)</f>
        <v/>
      </c>
      <c r="D14" s="78" t="str">
        <f>IF('Příloha 1 k dohodě'!D12="","",'Příloha 1 k dohodě'!D12)</f>
        <v/>
      </c>
      <c r="E14" s="79" t="str">
        <f>IF('Příloha 1 k dohodě'!E12="","",'Příloha 1 k dohodě'!E12)</f>
        <v/>
      </c>
      <c r="F14" s="29"/>
      <c r="G14" s="80"/>
      <c r="H14" s="81"/>
      <c r="I14" s="82">
        <f t="shared" ref="I14:I31" si="2">F14*G14+H14</f>
        <v>0</v>
      </c>
      <c r="J14" s="82">
        <f t="shared" ref="J14:J32" si="3">I14*$L$8</f>
        <v>0</v>
      </c>
      <c r="K14" s="83">
        <f t="shared" ref="K14:K23" si="4">SUM(I14:J14)</f>
        <v>0</v>
      </c>
      <c r="L14" s="84" t="str">
        <f t="shared" ref="L14:L32" si="5">IF(P14="","",P14*$R$10)</f>
        <v/>
      </c>
      <c r="M14" s="82">
        <f>IF(ISERROR(K14/F14),0,K14/F14)</f>
        <v>0</v>
      </c>
      <c r="N14" s="85">
        <f t="shared" si="0"/>
        <v>0</v>
      </c>
      <c r="O14" s="82">
        <f t="shared" si="1"/>
        <v>0</v>
      </c>
      <c r="P14" s="86" t="str">
        <f>IF('Příloha 1 k dohodě'!N12="","",'Příloha 1 k dohodě'!N12)</f>
        <v/>
      </c>
      <c r="Q14" s="87">
        <f t="shared" ref="Q14:Q32" si="6">IF(O14&gt;L14,L14,O14)</f>
        <v>0</v>
      </c>
      <c r="R14" s="83">
        <f t="shared" ref="R14:R32" si="7">IF(O14&gt;L14,L14,O14)</f>
        <v>0</v>
      </c>
      <c r="S14" s="29"/>
      <c r="T14" s="88"/>
    </row>
    <row r="15" spans="1:20" ht="25.2" customHeight="1" x14ac:dyDescent="0.3">
      <c r="A15" s="77">
        <v>3</v>
      </c>
      <c r="B15" s="78" t="str">
        <f>IF('Příloha 1 k dohodě'!B13="","",'Příloha 1 k dohodě'!B13)</f>
        <v/>
      </c>
      <c r="C15" s="78" t="str">
        <f>IF('Příloha 1 k dohodě'!C13="","",'Příloha 1 k dohodě'!C13)</f>
        <v/>
      </c>
      <c r="D15" s="78" t="str">
        <f>IF('Příloha 1 k dohodě'!D13="","",'Příloha 1 k dohodě'!D13)</f>
        <v/>
      </c>
      <c r="E15" s="79" t="str">
        <f>IF('Příloha 1 k dohodě'!E13="","",'Příloha 1 k dohodě'!E13)</f>
        <v/>
      </c>
      <c r="F15" s="29"/>
      <c r="G15" s="80"/>
      <c r="H15" s="81"/>
      <c r="I15" s="82">
        <f t="shared" si="2"/>
        <v>0</v>
      </c>
      <c r="J15" s="82">
        <f t="shared" si="3"/>
        <v>0</v>
      </c>
      <c r="K15" s="83">
        <f t="shared" si="4"/>
        <v>0</v>
      </c>
      <c r="L15" s="84" t="str">
        <f t="shared" si="5"/>
        <v/>
      </c>
      <c r="M15" s="82">
        <f>IF(ISERROR(K15/F15),0,K15/F15)</f>
        <v>0</v>
      </c>
      <c r="N15" s="85">
        <f t="shared" si="0"/>
        <v>0</v>
      </c>
      <c r="O15" s="82">
        <f t="shared" si="1"/>
        <v>0</v>
      </c>
      <c r="P15" s="86" t="str">
        <f>IF('Příloha 1 k dohodě'!N13="","",'Příloha 1 k dohodě'!N13)</f>
        <v/>
      </c>
      <c r="Q15" s="87">
        <f t="shared" si="6"/>
        <v>0</v>
      </c>
      <c r="R15" s="83">
        <f t="shared" si="7"/>
        <v>0</v>
      </c>
      <c r="S15" s="29"/>
      <c r="T15" s="88"/>
    </row>
    <row r="16" spans="1:20" ht="25.2" customHeight="1" x14ac:dyDescent="0.3">
      <c r="A16" s="77">
        <v>4</v>
      </c>
      <c r="B16" s="78" t="str">
        <f>IF('Příloha 1 k dohodě'!B14="","",'Příloha 1 k dohodě'!B14)</f>
        <v/>
      </c>
      <c r="C16" s="78" t="str">
        <f>IF('Příloha 1 k dohodě'!C14="","",'Příloha 1 k dohodě'!C14)</f>
        <v/>
      </c>
      <c r="D16" s="78" t="str">
        <f>IF('Příloha 1 k dohodě'!D14="","",'Příloha 1 k dohodě'!D14)</f>
        <v/>
      </c>
      <c r="E16" s="79" t="str">
        <f>IF('Příloha 1 k dohodě'!E14="","",'Příloha 1 k dohodě'!E14)</f>
        <v/>
      </c>
      <c r="F16" s="29"/>
      <c r="G16" s="80"/>
      <c r="H16" s="81"/>
      <c r="I16" s="82">
        <f t="shared" si="2"/>
        <v>0</v>
      </c>
      <c r="J16" s="82">
        <f t="shared" si="3"/>
        <v>0</v>
      </c>
      <c r="K16" s="83">
        <f t="shared" si="4"/>
        <v>0</v>
      </c>
      <c r="L16" s="84" t="str">
        <f t="shared" si="5"/>
        <v/>
      </c>
      <c r="M16" s="82">
        <f>IF(ISERROR(K16/F16),0,K16/F16)</f>
        <v>0</v>
      </c>
      <c r="N16" s="85">
        <f t="shared" si="0"/>
        <v>0</v>
      </c>
      <c r="O16" s="82">
        <f t="shared" si="1"/>
        <v>0</v>
      </c>
      <c r="P16" s="86" t="str">
        <f>IF('Příloha 1 k dohodě'!N14="","",'Příloha 1 k dohodě'!N14)</f>
        <v/>
      </c>
      <c r="Q16" s="87">
        <f t="shared" si="6"/>
        <v>0</v>
      </c>
      <c r="R16" s="83">
        <f t="shared" si="7"/>
        <v>0</v>
      </c>
      <c r="S16" s="29"/>
      <c r="T16" s="88"/>
    </row>
    <row r="17" spans="1:20" ht="25.2" customHeight="1" x14ac:dyDescent="0.3">
      <c r="A17" s="77">
        <v>5</v>
      </c>
      <c r="B17" s="78" t="str">
        <f>IF('Příloha 1 k dohodě'!B15="","",'Příloha 1 k dohodě'!B15)</f>
        <v/>
      </c>
      <c r="C17" s="78" t="str">
        <f>IF('Příloha 1 k dohodě'!C15="","",'Příloha 1 k dohodě'!C15)</f>
        <v/>
      </c>
      <c r="D17" s="78" t="str">
        <f>IF('Příloha 1 k dohodě'!D15="","",'Příloha 1 k dohodě'!D15)</f>
        <v/>
      </c>
      <c r="E17" s="79" t="str">
        <f>IF('Příloha 1 k dohodě'!E15="","",'Příloha 1 k dohodě'!E15)</f>
        <v/>
      </c>
      <c r="F17" s="29"/>
      <c r="G17" s="80"/>
      <c r="H17" s="81"/>
      <c r="I17" s="82">
        <f t="shared" si="2"/>
        <v>0</v>
      </c>
      <c r="J17" s="82">
        <f t="shared" si="3"/>
        <v>0</v>
      </c>
      <c r="K17" s="83">
        <f t="shared" si="4"/>
        <v>0</v>
      </c>
      <c r="L17" s="84" t="str">
        <f t="shared" si="5"/>
        <v/>
      </c>
      <c r="M17" s="82">
        <f>IF(ISERROR(K17/F17),0,K17/F17)</f>
        <v>0</v>
      </c>
      <c r="N17" s="85">
        <f t="shared" si="0"/>
        <v>0</v>
      </c>
      <c r="O17" s="82">
        <f t="shared" si="1"/>
        <v>0</v>
      </c>
      <c r="P17" s="86" t="str">
        <f>IF('Příloha 1 k dohodě'!N15="","",'Příloha 1 k dohodě'!N15)</f>
        <v/>
      </c>
      <c r="Q17" s="87">
        <f t="shared" si="6"/>
        <v>0</v>
      </c>
      <c r="R17" s="83">
        <f t="shared" si="7"/>
        <v>0</v>
      </c>
      <c r="S17" s="29"/>
      <c r="T17" s="88"/>
    </row>
    <row r="18" spans="1:20" ht="25.2" customHeight="1" x14ac:dyDescent="0.3">
      <c r="A18" s="77">
        <v>6</v>
      </c>
      <c r="B18" s="78" t="str">
        <f>IF('Příloha 1 k dohodě'!B16="","",'Příloha 1 k dohodě'!B16)</f>
        <v/>
      </c>
      <c r="C18" s="78" t="str">
        <f>IF('Příloha 1 k dohodě'!C16="","",'Příloha 1 k dohodě'!C16)</f>
        <v/>
      </c>
      <c r="D18" s="78" t="str">
        <f>IF('Příloha 1 k dohodě'!D16="","",'Příloha 1 k dohodě'!D16)</f>
        <v/>
      </c>
      <c r="E18" s="79" t="str">
        <f>IF('Příloha 1 k dohodě'!E16="","",'Příloha 1 k dohodě'!E16)</f>
        <v/>
      </c>
      <c r="F18" s="29"/>
      <c r="G18" s="80"/>
      <c r="H18" s="81"/>
      <c r="I18" s="82">
        <f t="shared" si="2"/>
        <v>0</v>
      </c>
      <c r="J18" s="82">
        <f t="shared" si="3"/>
        <v>0</v>
      </c>
      <c r="K18" s="83">
        <f t="shared" si="4"/>
        <v>0</v>
      </c>
      <c r="L18" s="84" t="str">
        <f t="shared" si="5"/>
        <v/>
      </c>
      <c r="M18" s="82">
        <f t="shared" ref="M18:M32" si="8">IF(ISERROR(K18/F18),0,K18/F18)</f>
        <v>0</v>
      </c>
      <c r="N18" s="85">
        <f t="shared" si="0"/>
        <v>0</v>
      </c>
      <c r="O18" s="82">
        <f t="shared" si="1"/>
        <v>0</v>
      </c>
      <c r="P18" s="86" t="str">
        <f>IF('Příloha 1 k dohodě'!N16="","",'Příloha 1 k dohodě'!N16)</f>
        <v/>
      </c>
      <c r="Q18" s="87">
        <f t="shared" si="6"/>
        <v>0</v>
      </c>
      <c r="R18" s="83">
        <f t="shared" si="7"/>
        <v>0</v>
      </c>
      <c r="S18" s="29"/>
      <c r="T18" s="88"/>
    </row>
    <row r="19" spans="1:20" ht="25.2" customHeight="1" x14ac:dyDescent="0.3">
      <c r="A19" s="77">
        <v>7</v>
      </c>
      <c r="B19" s="78" t="str">
        <f>IF('Příloha 1 k dohodě'!B17="","",'Příloha 1 k dohodě'!B17)</f>
        <v/>
      </c>
      <c r="C19" s="78" t="str">
        <f>IF('Příloha 1 k dohodě'!C17="","",'Příloha 1 k dohodě'!C17)</f>
        <v/>
      </c>
      <c r="D19" s="78" t="str">
        <f>IF('Příloha 1 k dohodě'!D17="","",'Příloha 1 k dohodě'!D17)</f>
        <v/>
      </c>
      <c r="E19" s="79" t="str">
        <f>IF('Příloha 1 k dohodě'!E17="","",'Příloha 1 k dohodě'!E17)</f>
        <v/>
      </c>
      <c r="F19" s="29"/>
      <c r="G19" s="80"/>
      <c r="H19" s="81"/>
      <c r="I19" s="82">
        <f t="shared" si="2"/>
        <v>0</v>
      </c>
      <c r="J19" s="82">
        <f t="shared" si="3"/>
        <v>0</v>
      </c>
      <c r="K19" s="83">
        <f t="shared" si="4"/>
        <v>0</v>
      </c>
      <c r="L19" s="84" t="str">
        <f t="shared" si="5"/>
        <v/>
      </c>
      <c r="M19" s="82">
        <f t="shared" si="8"/>
        <v>0</v>
      </c>
      <c r="N19" s="85">
        <f t="shared" si="0"/>
        <v>0</v>
      </c>
      <c r="O19" s="82">
        <f t="shared" si="1"/>
        <v>0</v>
      </c>
      <c r="P19" s="86" t="str">
        <f>IF('Příloha 1 k dohodě'!N17="","",'Příloha 1 k dohodě'!N17)</f>
        <v/>
      </c>
      <c r="Q19" s="87">
        <f t="shared" si="6"/>
        <v>0</v>
      </c>
      <c r="R19" s="83">
        <f t="shared" si="7"/>
        <v>0</v>
      </c>
      <c r="S19" s="29"/>
      <c r="T19" s="88"/>
    </row>
    <row r="20" spans="1:20" ht="25.2" customHeight="1" x14ac:dyDescent="0.3">
      <c r="A20" s="77">
        <v>8</v>
      </c>
      <c r="B20" s="78" t="str">
        <f>IF('Příloha 1 k dohodě'!B18="","",'Příloha 1 k dohodě'!B18)</f>
        <v/>
      </c>
      <c r="C20" s="78" t="str">
        <f>IF('Příloha 1 k dohodě'!C18="","",'Příloha 1 k dohodě'!C18)</f>
        <v/>
      </c>
      <c r="D20" s="78" t="str">
        <f>IF('Příloha 1 k dohodě'!D18="","",'Příloha 1 k dohodě'!D18)</f>
        <v/>
      </c>
      <c r="E20" s="79" t="str">
        <f>IF('Příloha 1 k dohodě'!E18="","",'Příloha 1 k dohodě'!E18)</f>
        <v/>
      </c>
      <c r="F20" s="29"/>
      <c r="G20" s="80"/>
      <c r="H20" s="81"/>
      <c r="I20" s="82">
        <f t="shared" si="2"/>
        <v>0</v>
      </c>
      <c r="J20" s="82">
        <f t="shared" si="3"/>
        <v>0</v>
      </c>
      <c r="K20" s="83">
        <f t="shared" si="4"/>
        <v>0</v>
      </c>
      <c r="L20" s="84" t="str">
        <f t="shared" si="5"/>
        <v/>
      </c>
      <c r="M20" s="82">
        <f t="shared" si="8"/>
        <v>0</v>
      </c>
      <c r="N20" s="85">
        <f t="shared" si="0"/>
        <v>0</v>
      </c>
      <c r="O20" s="82">
        <f t="shared" si="1"/>
        <v>0</v>
      </c>
      <c r="P20" s="86" t="str">
        <f>IF('Příloha 1 k dohodě'!N18="","",'Příloha 1 k dohodě'!N18)</f>
        <v/>
      </c>
      <c r="Q20" s="87">
        <f t="shared" si="6"/>
        <v>0</v>
      </c>
      <c r="R20" s="83">
        <f t="shared" si="7"/>
        <v>0</v>
      </c>
      <c r="S20" s="29"/>
      <c r="T20" s="88"/>
    </row>
    <row r="21" spans="1:20" ht="25.2" customHeight="1" x14ac:dyDescent="0.3">
      <c r="A21" s="77">
        <v>9</v>
      </c>
      <c r="B21" s="78" t="str">
        <f>IF('Příloha 1 k dohodě'!B19="","",'Příloha 1 k dohodě'!B19)</f>
        <v/>
      </c>
      <c r="C21" s="78" t="str">
        <f>IF('Příloha 1 k dohodě'!C19="","",'Příloha 1 k dohodě'!C19)</f>
        <v/>
      </c>
      <c r="D21" s="78" t="str">
        <f>IF('Příloha 1 k dohodě'!D19="","",'Příloha 1 k dohodě'!D19)</f>
        <v/>
      </c>
      <c r="E21" s="79" t="str">
        <f>IF('Příloha 1 k dohodě'!E19="","",'Příloha 1 k dohodě'!E19)</f>
        <v/>
      </c>
      <c r="F21" s="29"/>
      <c r="G21" s="80"/>
      <c r="H21" s="81"/>
      <c r="I21" s="82">
        <f t="shared" si="2"/>
        <v>0</v>
      </c>
      <c r="J21" s="82">
        <f t="shared" si="3"/>
        <v>0</v>
      </c>
      <c r="K21" s="83">
        <f t="shared" si="4"/>
        <v>0</v>
      </c>
      <c r="L21" s="84" t="str">
        <f t="shared" si="5"/>
        <v/>
      </c>
      <c r="M21" s="82">
        <f t="shared" si="8"/>
        <v>0</v>
      </c>
      <c r="N21" s="85">
        <f t="shared" si="0"/>
        <v>0</v>
      </c>
      <c r="O21" s="82">
        <f t="shared" si="1"/>
        <v>0</v>
      </c>
      <c r="P21" s="86" t="str">
        <f>IF('Příloha 1 k dohodě'!N19="","",'Příloha 1 k dohodě'!N19)</f>
        <v/>
      </c>
      <c r="Q21" s="87">
        <f t="shared" si="6"/>
        <v>0</v>
      </c>
      <c r="R21" s="83">
        <f t="shared" si="7"/>
        <v>0</v>
      </c>
      <c r="S21" s="29"/>
      <c r="T21" s="88"/>
    </row>
    <row r="22" spans="1:20" ht="25.2" customHeight="1" x14ac:dyDescent="0.3">
      <c r="A22" s="77">
        <v>10</v>
      </c>
      <c r="B22" s="78" t="str">
        <f>IF('Příloha 1 k dohodě'!B20="","",'Příloha 1 k dohodě'!B20)</f>
        <v/>
      </c>
      <c r="C22" s="78" t="str">
        <f>IF('Příloha 1 k dohodě'!C20="","",'Příloha 1 k dohodě'!C20)</f>
        <v/>
      </c>
      <c r="D22" s="78" t="str">
        <f>IF('Příloha 1 k dohodě'!D20="","",'Příloha 1 k dohodě'!D20)</f>
        <v/>
      </c>
      <c r="E22" s="79" t="str">
        <f>IF('Příloha 1 k dohodě'!E20="","",'Příloha 1 k dohodě'!E20)</f>
        <v/>
      </c>
      <c r="F22" s="29"/>
      <c r="G22" s="80"/>
      <c r="H22" s="81"/>
      <c r="I22" s="82">
        <f t="shared" si="2"/>
        <v>0</v>
      </c>
      <c r="J22" s="82">
        <f t="shared" si="3"/>
        <v>0</v>
      </c>
      <c r="K22" s="83">
        <f t="shared" si="4"/>
        <v>0</v>
      </c>
      <c r="L22" s="84" t="str">
        <f t="shared" si="5"/>
        <v/>
      </c>
      <c r="M22" s="82">
        <f t="shared" si="8"/>
        <v>0</v>
      </c>
      <c r="N22" s="85">
        <f t="shared" si="0"/>
        <v>0</v>
      </c>
      <c r="O22" s="82">
        <f t="shared" si="1"/>
        <v>0</v>
      </c>
      <c r="P22" s="86" t="str">
        <f>IF('Příloha 1 k dohodě'!N20="","",'Příloha 1 k dohodě'!N20)</f>
        <v/>
      </c>
      <c r="Q22" s="87">
        <f t="shared" si="6"/>
        <v>0</v>
      </c>
      <c r="R22" s="83">
        <f t="shared" si="7"/>
        <v>0</v>
      </c>
      <c r="S22" s="29"/>
      <c r="T22" s="88"/>
    </row>
    <row r="23" spans="1:20" ht="25.2" customHeight="1" x14ac:dyDescent="0.3">
      <c r="A23" s="77">
        <v>11</v>
      </c>
      <c r="B23" s="78" t="str">
        <f>IF('Příloha 1 k dohodě'!B21="","",'Příloha 1 k dohodě'!B21)</f>
        <v/>
      </c>
      <c r="C23" s="78" t="str">
        <f>IF('Příloha 1 k dohodě'!C21="","",'Příloha 1 k dohodě'!C21)</f>
        <v/>
      </c>
      <c r="D23" s="78" t="str">
        <f>IF('Příloha 1 k dohodě'!D21="","",'Příloha 1 k dohodě'!D21)</f>
        <v/>
      </c>
      <c r="E23" s="79" t="str">
        <f>IF('Příloha 1 k dohodě'!E21="","",'Příloha 1 k dohodě'!E21)</f>
        <v/>
      </c>
      <c r="F23" s="29"/>
      <c r="G23" s="80"/>
      <c r="H23" s="81"/>
      <c r="I23" s="82">
        <f t="shared" si="2"/>
        <v>0</v>
      </c>
      <c r="J23" s="82">
        <f t="shared" si="3"/>
        <v>0</v>
      </c>
      <c r="K23" s="83">
        <f t="shared" si="4"/>
        <v>0</v>
      </c>
      <c r="L23" s="84" t="str">
        <f t="shared" si="5"/>
        <v/>
      </c>
      <c r="M23" s="82">
        <f t="shared" si="8"/>
        <v>0</v>
      </c>
      <c r="N23" s="85">
        <f t="shared" si="0"/>
        <v>0</v>
      </c>
      <c r="O23" s="82">
        <f t="shared" si="1"/>
        <v>0</v>
      </c>
      <c r="P23" s="86" t="str">
        <f>IF('Příloha 1 k dohodě'!N21="","",'Příloha 1 k dohodě'!N21)</f>
        <v/>
      </c>
      <c r="Q23" s="87">
        <f t="shared" si="6"/>
        <v>0</v>
      </c>
      <c r="R23" s="83">
        <f t="shared" si="7"/>
        <v>0</v>
      </c>
      <c r="S23" s="29"/>
      <c r="T23" s="88"/>
    </row>
    <row r="24" spans="1:20" ht="25.2" customHeight="1" x14ac:dyDescent="0.3">
      <c r="A24" s="77">
        <v>12</v>
      </c>
      <c r="B24" s="78" t="str">
        <f>IF('Příloha 1 k dohodě'!B22="","",'Příloha 1 k dohodě'!B22)</f>
        <v/>
      </c>
      <c r="C24" s="78" t="str">
        <f>IF('Příloha 1 k dohodě'!C22="","",'Příloha 1 k dohodě'!C22)</f>
        <v/>
      </c>
      <c r="D24" s="78" t="str">
        <f>IF('Příloha 1 k dohodě'!D22="","",'Příloha 1 k dohodě'!D22)</f>
        <v/>
      </c>
      <c r="E24" s="79" t="str">
        <f>IF('Příloha 1 k dohodě'!E22="","",'Příloha 1 k dohodě'!E22)</f>
        <v/>
      </c>
      <c r="F24" s="29"/>
      <c r="G24" s="80"/>
      <c r="H24" s="81"/>
      <c r="I24" s="82">
        <f t="shared" si="2"/>
        <v>0</v>
      </c>
      <c r="J24" s="82">
        <f t="shared" si="3"/>
        <v>0</v>
      </c>
      <c r="K24" s="83">
        <f t="shared" ref="K24:K32" si="9">SUM(I24:J24)</f>
        <v>0</v>
      </c>
      <c r="L24" s="84" t="str">
        <f t="shared" si="5"/>
        <v/>
      </c>
      <c r="M24" s="82">
        <f t="shared" si="8"/>
        <v>0</v>
      </c>
      <c r="N24" s="85">
        <f t="shared" si="0"/>
        <v>0</v>
      </c>
      <c r="O24" s="82">
        <f t="shared" si="1"/>
        <v>0</v>
      </c>
      <c r="P24" s="86" t="str">
        <f>IF('Příloha 1 k dohodě'!N22="","",'Příloha 1 k dohodě'!N22)</f>
        <v/>
      </c>
      <c r="Q24" s="87">
        <f t="shared" si="6"/>
        <v>0</v>
      </c>
      <c r="R24" s="83">
        <f t="shared" si="7"/>
        <v>0</v>
      </c>
      <c r="S24" s="29"/>
      <c r="T24" s="88"/>
    </row>
    <row r="25" spans="1:20" ht="25.2" customHeight="1" x14ac:dyDescent="0.3">
      <c r="A25" s="77">
        <v>13</v>
      </c>
      <c r="B25" s="78" t="str">
        <f>IF('Příloha 1 k dohodě'!B23="","",'Příloha 1 k dohodě'!B23)</f>
        <v/>
      </c>
      <c r="C25" s="78" t="str">
        <f>IF('Příloha 1 k dohodě'!C23="","",'Příloha 1 k dohodě'!C23)</f>
        <v/>
      </c>
      <c r="D25" s="78" t="str">
        <f>IF('Příloha 1 k dohodě'!D23="","",'Příloha 1 k dohodě'!D23)</f>
        <v/>
      </c>
      <c r="E25" s="79" t="str">
        <f>IF('Příloha 1 k dohodě'!E23="","",'Příloha 1 k dohodě'!E23)</f>
        <v/>
      </c>
      <c r="F25" s="29"/>
      <c r="G25" s="80"/>
      <c r="H25" s="81"/>
      <c r="I25" s="82">
        <f t="shared" si="2"/>
        <v>0</v>
      </c>
      <c r="J25" s="82">
        <f t="shared" si="3"/>
        <v>0</v>
      </c>
      <c r="K25" s="83">
        <f t="shared" si="9"/>
        <v>0</v>
      </c>
      <c r="L25" s="84" t="str">
        <f t="shared" si="5"/>
        <v/>
      </c>
      <c r="M25" s="82">
        <f t="shared" si="8"/>
        <v>0</v>
      </c>
      <c r="N25" s="85">
        <f t="shared" si="0"/>
        <v>0</v>
      </c>
      <c r="O25" s="82">
        <f t="shared" si="1"/>
        <v>0</v>
      </c>
      <c r="P25" s="86" t="str">
        <f>IF('Příloha 1 k dohodě'!N23="","",'Příloha 1 k dohodě'!N23)</f>
        <v/>
      </c>
      <c r="Q25" s="87">
        <f t="shared" si="6"/>
        <v>0</v>
      </c>
      <c r="R25" s="83">
        <f t="shared" si="7"/>
        <v>0</v>
      </c>
      <c r="S25" s="29"/>
      <c r="T25" s="88"/>
    </row>
    <row r="26" spans="1:20" ht="25.2" customHeight="1" x14ac:dyDescent="0.3">
      <c r="A26" s="77">
        <v>14</v>
      </c>
      <c r="B26" s="78" t="str">
        <f>IF('Příloha 1 k dohodě'!B24="","",'Příloha 1 k dohodě'!B24)</f>
        <v/>
      </c>
      <c r="C26" s="78" t="str">
        <f>IF('Příloha 1 k dohodě'!C24="","",'Příloha 1 k dohodě'!C24)</f>
        <v/>
      </c>
      <c r="D26" s="78" t="str">
        <f>IF('Příloha 1 k dohodě'!D24="","",'Příloha 1 k dohodě'!D24)</f>
        <v/>
      </c>
      <c r="E26" s="79" t="str">
        <f>IF('Příloha 1 k dohodě'!E24="","",'Příloha 1 k dohodě'!E24)</f>
        <v/>
      </c>
      <c r="F26" s="29"/>
      <c r="G26" s="80"/>
      <c r="H26" s="81"/>
      <c r="I26" s="82">
        <f t="shared" si="2"/>
        <v>0</v>
      </c>
      <c r="J26" s="82">
        <f t="shared" si="3"/>
        <v>0</v>
      </c>
      <c r="K26" s="83">
        <f t="shared" si="9"/>
        <v>0</v>
      </c>
      <c r="L26" s="84" t="str">
        <f t="shared" si="5"/>
        <v/>
      </c>
      <c r="M26" s="82">
        <f t="shared" si="8"/>
        <v>0</v>
      </c>
      <c r="N26" s="85">
        <f t="shared" si="0"/>
        <v>0</v>
      </c>
      <c r="O26" s="82">
        <f t="shared" si="1"/>
        <v>0</v>
      </c>
      <c r="P26" s="86" t="str">
        <f>IF('Příloha 1 k dohodě'!N24="","",'Příloha 1 k dohodě'!N24)</f>
        <v/>
      </c>
      <c r="Q26" s="87">
        <f t="shared" si="6"/>
        <v>0</v>
      </c>
      <c r="R26" s="83">
        <f t="shared" si="7"/>
        <v>0</v>
      </c>
      <c r="S26" s="29"/>
      <c r="T26" s="88"/>
    </row>
    <row r="27" spans="1:20" ht="25.2" customHeight="1" x14ac:dyDescent="0.3">
      <c r="A27" s="77">
        <v>15</v>
      </c>
      <c r="B27" s="78" t="str">
        <f>IF('Příloha 1 k dohodě'!B25="","",'Příloha 1 k dohodě'!B25)</f>
        <v/>
      </c>
      <c r="C27" s="78" t="str">
        <f>IF('Příloha 1 k dohodě'!C25="","",'Příloha 1 k dohodě'!C25)</f>
        <v/>
      </c>
      <c r="D27" s="78" t="str">
        <f>IF('Příloha 1 k dohodě'!D25="","",'Příloha 1 k dohodě'!D25)</f>
        <v/>
      </c>
      <c r="E27" s="79" t="str">
        <f>IF('Příloha 1 k dohodě'!E25="","",'Příloha 1 k dohodě'!E25)</f>
        <v/>
      </c>
      <c r="F27" s="29"/>
      <c r="G27" s="80"/>
      <c r="H27" s="81"/>
      <c r="I27" s="82">
        <f t="shared" si="2"/>
        <v>0</v>
      </c>
      <c r="J27" s="82">
        <f t="shared" si="3"/>
        <v>0</v>
      </c>
      <c r="K27" s="83">
        <f t="shared" si="9"/>
        <v>0</v>
      </c>
      <c r="L27" s="84" t="str">
        <f t="shared" si="5"/>
        <v/>
      </c>
      <c r="M27" s="82">
        <f t="shared" si="8"/>
        <v>0</v>
      </c>
      <c r="N27" s="85">
        <f t="shared" si="0"/>
        <v>0</v>
      </c>
      <c r="O27" s="82">
        <f t="shared" si="1"/>
        <v>0</v>
      </c>
      <c r="P27" s="86" t="str">
        <f>IF('Příloha 1 k dohodě'!N25="","",'Příloha 1 k dohodě'!N25)</f>
        <v/>
      </c>
      <c r="Q27" s="87">
        <f t="shared" si="6"/>
        <v>0</v>
      </c>
      <c r="R27" s="83">
        <f t="shared" si="7"/>
        <v>0</v>
      </c>
      <c r="S27" s="29"/>
      <c r="T27" s="88"/>
    </row>
    <row r="28" spans="1:20" ht="25.2" customHeight="1" x14ac:dyDescent="0.3">
      <c r="A28" s="77">
        <v>16</v>
      </c>
      <c r="B28" s="78" t="str">
        <f>IF('Příloha 1 k dohodě'!B26="","",'Příloha 1 k dohodě'!B26)</f>
        <v/>
      </c>
      <c r="C28" s="78" t="str">
        <f>IF('Příloha 1 k dohodě'!C26="","",'Příloha 1 k dohodě'!C26)</f>
        <v/>
      </c>
      <c r="D28" s="78" t="str">
        <f>IF('Příloha 1 k dohodě'!D26="","",'Příloha 1 k dohodě'!D26)</f>
        <v/>
      </c>
      <c r="E28" s="79" t="str">
        <f>IF('Příloha 1 k dohodě'!E26="","",'Příloha 1 k dohodě'!E26)</f>
        <v/>
      </c>
      <c r="F28" s="29"/>
      <c r="G28" s="80"/>
      <c r="H28" s="81"/>
      <c r="I28" s="82">
        <f t="shared" si="2"/>
        <v>0</v>
      </c>
      <c r="J28" s="82">
        <f t="shared" si="3"/>
        <v>0</v>
      </c>
      <c r="K28" s="83">
        <f t="shared" si="9"/>
        <v>0</v>
      </c>
      <c r="L28" s="84" t="str">
        <f t="shared" si="5"/>
        <v/>
      </c>
      <c r="M28" s="82">
        <f t="shared" si="8"/>
        <v>0</v>
      </c>
      <c r="N28" s="85">
        <f t="shared" si="0"/>
        <v>0</v>
      </c>
      <c r="O28" s="82">
        <f t="shared" si="1"/>
        <v>0</v>
      </c>
      <c r="P28" s="86" t="str">
        <f>IF('Příloha 1 k dohodě'!N26="","",'Příloha 1 k dohodě'!N26)</f>
        <v/>
      </c>
      <c r="Q28" s="87">
        <f t="shared" si="6"/>
        <v>0</v>
      </c>
      <c r="R28" s="83">
        <f t="shared" si="7"/>
        <v>0</v>
      </c>
      <c r="S28" s="29"/>
      <c r="T28" s="88"/>
    </row>
    <row r="29" spans="1:20" ht="25.2" customHeight="1" x14ac:dyDescent="0.3">
      <c r="A29" s="77">
        <v>17</v>
      </c>
      <c r="B29" s="78" t="str">
        <f>IF('Příloha 1 k dohodě'!B27="","",'Příloha 1 k dohodě'!B27)</f>
        <v/>
      </c>
      <c r="C29" s="78" t="str">
        <f>IF('Příloha 1 k dohodě'!C27="","",'Příloha 1 k dohodě'!C27)</f>
        <v/>
      </c>
      <c r="D29" s="78" t="str">
        <f>IF('Příloha 1 k dohodě'!D27="","",'Příloha 1 k dohodě'!D27)</f>
        <v/>
      </c>
      <c r="E29" s="79" t="str">
        <f>IF('Příloha 1 k dohodě'!E27="","",'Příloha 1 k dohodě'!E27)</f>
        <v/>
      </c>
      <c r="F29" s="29"/>
      <c r="G29" s="80"/>
      <c r="H29" s="81"/>
      <c r="I29" s="82">
        <f t="shared" si="2"/>
        <v>0</v>
      </c>
      <c r="J29" s="82">
        <f t="shared" si="3"/>
        <v>0</v>
      </c>
      <c r="K29" s="83">
        <f t="shared" si="9"/>
        <v>0</v>
      </c>
      <c r="L29" s="84" t="str">
        <f t="shared" si="5"/>
        <v/>
      </c>
      <c r="M29" s="82">
        <f t="shared" si="8"/>
        <v>0</v>
      </c>
      <c r="N29" s="85">
        <f t="shared" si="0"/>
        <v>0</v>
      </c>
      <c r="O29" s="82">
        <f t="shared" si="1"/>
        <v>0</v>
      </c>
      <c r="P29" s="86" t="str">
        <f>IF('Příloha 1 k dohodě'!N27="","",'Příloha 1 k dohodě'!N27)</f>
        <v/>
      </c>
      <c r="Q29" s="87">
        <f t="shared" si="6"/>
        <v>0</v>
      </c>
      <c r="R29" s="83">
        <f t="shared" si="7"/>
        <v>0</v>
      </c>
      <c r="S29" s="29"/>
      <c r="T29" s="88"/>
    </row>
    <row r="30" spans="1:20" ht="25.2" customHeight="1" x14ac:dyDescent="0.3">
      <c r="A30" s="77">
        <v>18</v>
      </c>
      <c r="B30" s="78" t="str">
        <f>IF('Příloha 1 k dohodě'!B28="","",'Příloha 1 k dohodě'!B28)</f>
        <v/>
      </c>
      <c r="C30" s="78" t="str">
        <f>IF('Příloha 1 k dohodě'!C28="","",'Příloha 1 k dohodě'!C28)</f>
        <v/>
      </c>
      <c r="D30" s="78" t="str">
        <f>IF('Příloha 1 k dohodě'!D28="","",'Příloha 1 k dohodě'!D28)</f>
        <v/>
      </c>
      <c r="E30" s="79" t="str">
        <f>IF('Příloha 1 k dohodě'!E28="","",'Příloha 1 k dohodě'!E28)</f>
        <v/>
      </c>
      <c r="F30" s="29"/>
      <c r="G30" s="80"/>
      <c r="H30" s="81"/>
      <c r="I30" s="82">
        <f t="shared" si="2"/>
        <v>0</v>
      </c>
      <c r="J30" s="82">
        <f t="shared" si="3"/>
        <v>0</v>
      </c>
      <c r="K30" s="83">
        <f t="shared" si="9"/>
        <v>0</v>
      </c>
      <c r="L30" s="84" t="str">
        <f t="shared" si="5"/>
        <v/>
      </c>
      <c r="M30" s="82">
        <f t="shared" si="8"/>
        <v>0</v>
      </c>
      <c r="N30" s="85">
        <f t="shared" si="0"/>
        <v>0</v>
      </c>
      <c r="O30" s="82">
        <f t="shared" si="1"/>
        <v>0</v>
      </c>
      <c r="P30" s="86" t="str">
        <f>IF('Příloha 1 k dohodě'!N28="","",'Příloha 1 k dohodě'!N28)</f>
        <v/>
      </c>
      <c r="Q30" s="87">
        <f t="shared" si="6"/>
        <v>0</v>
      </c>
      <c r="R30" s="83">
        <f t="shared" si="7"/>
        <v>0</v>
      </c>
      <c r="S30" s="29"/>
      <c r="T30" s="88"/>
    </row>
    <row r="31" spans="1:20" ht="25.2" customHeight="1" x14ac:dyDescent="0.3">
      <c r="A31" s="77">
        <v>19</v>
      </c>
      <c r="B31" s="78" t="str">
        <f>IF('Příloha 1 k dohodě'!B29="","",'Příloha 1 k dohodě'!B29)</f>
        <v/>
      </c>
      <c r="C31" s="78" t="str">
        <f>IF('Příloha 1 k dohodě'!C29="","",'Příloha 1 k dohodě'!C29)</f>
        <v/>
      </c>
      <c r="D31" s="78" t="str">
        <f>IF('Příloha 1 k dohodě'!D29="","",'Příloha 1 k dohodě'!D29)</f>
        <v/>
      </c>
      <c r="E31" s="79" t="str">
        <f>IF('Příloha 1 k dohodě'!E29="","",'Příloha 1 k dohodě'!E29)</f>
        <v/>
      </c>
      <c r="F31" s="29"/>
      <c r="G31" s="80"/>
      <c r="H31" s="81"/>
      <c r="I31" s="82">
        <f t="shared" si="2"/>
        <v>0</v>
      </c>
      <c r="J31" s="82">
        <f t="shared" si="3"/>
        <v>0</v>
      </c>
      <c r="K31" s="83">
        <f t="shared" si="9"/>
        <v>0</v>
      </c>
      <c r="L31" s="84" t="str">
        <f t="shared" si="5"/>
        <v/>
      </c>
      <c r="M31" s="82">
        <f t="shared" si="8"/>
        <v>0</v>
      </c>
      <c r="N31" s="85">
        <f t="shared" si="0"/>
        <v>0</v>
      </c>
      <c r="O31" s="82">
        <f t="shared" si="1"/>
        <v>0</v>
      </c>
      <c r="P31" s="86" t="str">
        <f>IF('Příloha 1 k dohodě'!N29="","",'Příloha 1 k dohodě'!N29)</f>
        <v/>
      </c>
      <c r="Q31" s="87">
        <f t="shared" si="6"/>
        <v>0</v>
      </c>
      <c r="R31" s="83">
        <f t="shared" si="7"/>
        <v>0</v>
      </c>
      <c r="S31" s="29"/>
      <c r="T31" s="88"/>
    </row>
    <row r="32" spans="1:20" ht="25.2" customHeight="1" thickBot="1" x14ac:dyDescent="0.35">
      <c r="A32" s="89">
        <v>20</v>
      </c>
      <c r="B32" s="90" t="str">
        <f>IF('Příloha 1 k dohodě'!B30="","",'Příloha 1 k dohodě'!B30)</f>
        <v/>
      </c>
      <c r="C32" s="90" t="str">
        <f>IF('Příloha 1 k dohodě'!C30="","",'Příloha 1 k dohodě'!C30)</f>
        <v/>
      </c>
      <c r="D32" s="90" t="str">
        <f>IF('Příloha 1 k dohodě'!D30="","",'Příloha 1 k dohodě'!D30)</f>
        <v/>
      </c>
      <c r="E32" s="91" t="str">
        <f>IF('Příloha 1 k dohodě'!E30="","",'Příloha 1 k dohodě'!E30)</f>
        <v/>
      </c>
      <c r="F32" s="30"/>
      <c r="G32" s="92"/>
      <c r="H32" s="93"/>
      <c r="I32" s="94">
        <f>F32*G32+H32</f>
        <v>0</v>
      </c>
      <c r="J32" s="94">
        <f t="shared" si="3"/>
        <v>0</v>
      </c>
      <c r="K32" s="94">
        <f t="shared" si="9"/>
        <v>0</v>
      </c>
      <c r="L32" s="95" t="str">
        <f t="shared" si="5"/>
        <v/>
      </c>
      <c r="M32" s="94">
        <f t="shared" si="8"/>
        <v>0</v>
      </c>
      <c r="N32" s="94">
        <f t="shared" si="0"/>
        <v>0</v>
      </c>
      <c r="O32" s="96">
        <f t="shared" si="1"/>
        <v>0</v>
      </c>
      <c r="P32" s="97" t="str">
        <f>IF('Příloha 1 k dohodě'!N30="","",'Příloha 1 k dohodě'!N30)</f>
        <v/>
      </c>
      <c r="Q32" s="98">
        <f t="shared" si="6"/>
        <v>0</v>
      </c>
      <c r="R32" s="96">
        <f t="shared" si="7"/>
        <v>0</v>
      </c>
      <c r="S32" s="30"/>
      <c r="T32" s="99"/>
    </row>
    <row r="33" spans="1:20" ht="15" thickBot="1" x14ac:dyDescent="0.35">
      <c r="A33" s="270" t="s">
        <v>1</v>
      </c>
      <c r="B33" s="270"/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</row>
    <row r="34" spans="1:20" ht="25.2" customHeight="1" thickBot="1" x14ac:dyDescent="0.35">
      <c r="A34" s="270"/>
      <c r="B34" s="270"/>
      <c r="C34" s="270"/>
      <c r="D34" s="270"/>
      <c r="E34" s="270"/>
      <c r="F34" s="270"/>
      <c r="G34" s="270"/>
      <c r="H34" s="270"/>
      <c r="I34" s="318"/>
      <c r="J34" s="100" t="s">
        <v>40</v>
      </c>
      <c r="K34" s="101">
        <f>FLOOR(SUM(K13:K32),1)</f>
        <v>0</v>
      </c>
      <c r="L34" s="102"/>
      <c r="M34" s="103"/>
      <c r="N34" s="102"/>
      <c r="O34" s="102"/>
      <c r="P34" s="104"/>
      <c r="Q34" s="104"/>
      <c r="R34" s="105">
        <f>FLOOR(SUM(R13:R32),1)</f>
        <v>0</v>
      </c>
      <c r="S34" s="319"/>
      <c r="T34" s="320"/>
    </row>
    <row r="35" spans="1:20" x14ac:dyDescent="0.3">
      <c r="A35" s="321"/>
      <c r="B35" s="321"/>
      <c r="C35" s="321"/>
      <c r="D35" s="321"/>
      <c r="E35" s="321"/>
      <c r="F35" s="321"/>
      <c r="G35" s="321"/>
      <c r="H35" s="321"/>
      <c r="I35" s="321"/>
      <c r="J35" s="321"/>
      <c r="K35" s="321"/>
      <c r="L35" s="321"/>
      <c r="M35" s="321"/>
      <c r="N35" s="321"/>
      <c r="O35" s="321"/>
      <c r="P35" s="321"/>
      <c r="Q35" s="321"/>
      <c r="R35" s="321"/>
      <c r="S35" s="321"/>
      <c r="T35" s="321"/>
    </row>
    <row r="36" spans="1:20" ht="24" customHeight="1" x14ac:dyDescent="0.3">
      <c r="A36" s="306" t="s">
        <v>41</v>
      </c>
      <c r="B36" s="306"/>
      <c r="C36" s="306"/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</row>
    <row r="37" spans="1:20" ht="24" customHeight="1" x14ac:dyDescent="0.3">
      <c r="A37" s="306" t="s">
        <v>42</v>
      </c>
      <c r="B37" s="306"/>
      <c r="C37" s="306"/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</row>
    <row r="38" spans="1:20" x14ac:dyDescent="0.3">
      <c r="A38" s="309" t="s">
        <v>154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  <c r="T38" s="309"/>
    </row>
    <row r="39" spans="1:20" x14ac:dyDescent="0.3">
      <c r="A39" s="306" t="s">
        <v>155</v>
      </c>
      <c r="B39" s="306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</row>
    <row r="40" spans="1:20" x14ac:dyDescent="0.3">
      <c r="A40" s="306" t="s">
        <v>156</v>
      </c>
      <c r="B40" s="306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</row>
    <row r="41" spans="1:20" x14ac:dyDescent="0.3">
      <c r="A41" s="306" t="s">
        <v>98</v>
      </c>
      <c r="B41" s="306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</row>
    <row r="42" spans="1:20" x14ac:dyDescent="0.3">
      <c r="A42" s="306" t="s">
        <v>157</v>
      </c>
      <c r="B42" s="306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</row>
    <row r="43" spans="1:20" ht="24" customHeight="1" x14ac:dyDescent="0.3">
      <c r="A43" s="306" t="s">
        <v>180</v>
      </c>
      <c r="B43" s="306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</row>
    <row r="44" spans="1:20" ht="81" customHeight="1" x14ac:dyDescent="0.3">
      <c r="A44" s="307" t="s">
        <v>158</v>
      </c>
      <c r="B44" s="307"/>
      <c r="C44" s="307"/>
      <c r="D44" s="307"/>
      <c r="E44" s="307"/>
      <c r="F44" s="307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307"/>
      <c r="T44" s="307"/>
    </row>
    <row r="45" spans="1:20" x14ac:dyDescent="0.3">
      <c r="A45" s="308"/>
      <c r="B45" s="308"/>
      <c r="C45" s="308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308"/>
      <c r="R45" s="308"/>
      <c r="S45" s="308"/>
      <c r="T45" s="308"/>
    </row>
    <row r="46" spans="1:20" ht="25.2" customHeight="1" x14ac:dyDescent="0.3">
      <c r="A46" s="213" t="s">
        <v>3</v>
      </c>
      <c r="B46" s="214"/>
      <c r="C46" s="215"/>
      <c r="D46" s="216"/>
      <c r="E46" s="217"/>
      <c r="F46" s="218" t="s">
        <v>20</v>
      </c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93" t="s">
        <v>101</v>
      </c>
      <c r="S46" s="294"/>
      <c r="T46" s="295"/>
    </row>
    <row r="47" spans="1:20" ht="25.2" customHeight="1" x14ac:dyDescent="0.3">
      <c r="A47" s="213" t="s">
        <v>4</v>
      </c>
      <c r="B47" s="214"/>
      <c r="C47" s="215" t="str">
        <f>IF('Příloha 1 k dohodě'!C34="","",'Příloha 1 k dohodě'!C34)</f>
        <v/>
      </c>
      <c r="D47" s="216"/>
      <c r="E47" s="217"/>
      <c r="F47" s="292" t="str">
        <f>IF('Příloha 1 k dohodě'!F48="","",'Příloha 1 k dohodě'!F48)</f>
        <v/>
      </c>
      <c r="G47" s="292"/>
      <c r="H47" s="292"/>
      <c r="I47" s="305"/>
      <c r="J47" s="291" t="str">
        <f>IF('Příloha 1 k dohodě'!J48="","",'Příloha 1 k dohodě'!J48)</f>
        <v/>
      </c>
      <c r="K47" s="292"/>
      <c r="L47" s="292"/>
      <c r="M47" s="292"/>
      <c r="N47" s="292"/>
      <c r="O47" s="292"/>
      <c r="P47" s="292"/>
      <c r="Q47" s="292"/>
      <c r="R47" s="296"/>
      <c r="S47" s="297"/>
      <c r="T47" s="298"/>
    </row>
    <row r="48" spans="1:20" ht="25.2" customHeight="1" x14ac:dyDescent="0.3">
      <c r="A48" s="213" t="s">
        <v>9</v>
      </c>
      <c r="B48" s="214"/>
      <c r="C48" s="237" t="str">
        <f>IF('Příloha 1 k dohodě'!C35="","",'Příloha 1 k dohodě'!C35)</f>
        <v/>
      </c>
      <c r="D48" s="238"/>
      <c r="E48" s="239"/>
      <c r="F48" s="292"/>
      <c r="G48" s="292"/>
      <c r="H48" s="292"/>
      <c r="I48" s="305"/>
      <c r="J48" s="291"/>
      <c r="K48" s="292"/>
      <c r="L48" s="292"/>
      <c r="M48" s="292"/>
      <c r="N48" s="292"/>
      <c r="O48" s="292"/>
      <c r="P48" s="292"/>
      <c r="Q48" s="292"/>
      <c r="R48" s="296"/>
      <c r="S48" s="297"/>
      <c r="T48" s="298"/>
    </row>
    <row r="49" spans="1:20" ht="25.2" customHeight="1" x14ac:dyDescent="0.3">
      <c r="A49" s="213" t="s">
        <v>5</v>
      </c>
      <c r="B49" s="214"/>
      <c r="C49" s="302" t="str">
        <f>IF('Příloha 1 k dohodě'!C36="","",'Příloha 1 k dohodě'!C36)</f>
        <v/>
      </c>
      <c r="D49" s="303"/>
      <c r="E49" s="304"/>
      <c r="F49" s="292"/>
      <c r="G49" s="292"/>
      <c r="H49" s="292"/>
      <c r="I49" s="305"/>
      <c r="J49" s="291"/>
      <c r="K49" s="292"/>
      <c r="L49" s="292"/>
      <c r="M49" s="292"/>
      <c r="N49" s="292"/>
      <c r="O49" s="292"/>
      <c r="P49" s="292"/>
      <c r="Q49" s="292"/>
      <c r="R49" s="299"/>
      <c r="S49" s="300"/>
      <c r="T49" s="301"/>
    </row>
  </sheetData>
  <sheetProtection algorithmName="SHA-512" hashValue="jN3B+7FVVDQjllKGYwJc7v7ta3vCzmcKl5eKJY9a98zg7a0h+ivzleSrnAHJPbMUQ2WV68VJyC8NXEQvjS4PXQ==" saltValue="rwKr6MU2Tp7Vry2212gWvg==" spinCount="100000" sheet="1" objects="1" scenarios="1"/>
  <mergeCells count="53">
    <mergeCell ref="L1:O1"/>
    <mergeCell ref="A2:D2"/>
    <mergeCell ref="E2:J2"/>
    <mergeCell ref="K2:T2"/>
    <mergeCell ref="A3:J3"/>
    <mergeCell ref="P3:T3"/>
    <mergeCell ref="K7:K12"/>
    <mergeCell ref="P7:P12"/>
    <mergeCell ref="Q7:Q8"/>
    <mergeCell ref="S7:T11"/>
    <mergeCell ref="A4:D4"/>
    <mergeCell ref="E4:J4"/>
    <mergeCell ref="P4:T4"/>
    <mergeCell ref="A5:D5"/>
    <mergeCell ref="E5:T5"/>
    <mergeCell ref="F7:F12"/>
    <mergeCell ref="G7:G12"/>
    <mergeCell ref="H7:H12"/>
    <mergeCell ref="I7:I12"/>
    <mergeCell ref="J7:J12"/>
    <mergeCell ref="A37:T37"/>
    <mergeCell ref="A38:T38"/>
    <mergeCell ref="A39:T39"/>
    <mergeCell ref="A40:T40"/>
    <mergeCell ref="Q10:Q12"/>
    <mergeCell ref="A6:A12"/>
    <mergeCell ref="B6:B12"/>
    <mergeCell ref="C6:C12"/>
    <mergeCell ref="D6:D12"/>
    <mergeCell ref="E6:E12"/>
    <mergeCell ref="A33:T33"/>
    <mergeCell ref="A34:I34"/>
    <mergeCell ref="S34:T34"/>
    <mergeCell ref="A35:T35"/>
    <mergeCell ref="A36:T36"/>
    <mergeCell ref="F6:T6"/>
    <mergeCell ref="A42:T42"/>
    <mergeCell ref="A43:T43"/>
    <mergeCell ref="A44:T44"/>
    <mergeCell ref="A45:T45"/>
    <mergeCell ref="A41:T41"/>
    <mergeCell ref="F46:Q46"/>
    <mergeCell ref="J47:Q49"/>
    <mergeCell ref="R46:T49"/>
    <mergeCell ref="A47:B47"/>
    <mergeCell ref="C47:E47"/>
    <mergeCell ref="A48:B48"/>
    <mergeCell ref="C48:E48"/>
    <mergeCell ref="A49:B49"/>
    <mergeCell ref="C49:E49"/>
    <mergeCell ref="A46:B46"/>
    <mergeCell ref="C46:E46"/>
    <mergeCell ref="F47:I49"/>
  </mergeCells>
  <conditionalFormatting sqref="K13:P32">
    <cfRule type="cellIs" dxfId="3" priority="4" stopIfTrue="1" operator="equal">
      <formula>0</formula>
    </cfRule>
  </conditionalFormatting>
  <conditionalFormatting sqref="J13:J32">
    <cfRule type="cellIs" dxfId="2" priority="2" operator="equal">
      <formula>0</formula>
    </cfRule>
    <cfRule type="expression" dxfId="1" priority="3" stopIfTrue="1">
      <formula>0</formula>
    </cfRule>
  </conditionalFormatting>
  <conditionalFormatting sqref="I13:I32">
    <cfRule type="cellIs" dxfId="0" priority="1" operator="equal">
      <formula>0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66" fitToHeight="10" orientation="landscape" r:id="rId1"/>
  <headerFooter>
    <oddFooter>&amp;LPodpora odborného vzdělávání zaměstnanců II
reg. č. CZ.03.1.52/0.0/0.0/15_021/0000053
OSÚ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cis!$C$2:$C$5</xm:f>
          </x14:formula1>
          <xm:sqref>Q9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90" zoomScaleNormal="90" workbookViewId="0">
      <pane ySplit="10" topLeftCell="A11" activePane="bottomLeft" state="frozen"/>
      <selection pane="bottomLeft" activeCell="C42" sqref="C42"/>
    </sheetView>
  </sheetViews>
  <sheetFormatPr defaultColWidth="9.109375" defaultRowHeight="14.4" x14ac:dyDescent="0.3"/>
  <cols>
    <col min="1" max="1" width="8.109375" style="46" customWidth="1"/>
    <col min="2" max="2" width="16.77734375" style="46" customWidth="1"/>
    <col min="3" max="3" width="30.6640625" style="46" customWidth="1"/>
    <col min="4" max="4" width="10.6640625" style="46" customWidth="1"/>
    <col min="5" max="5" width="21.33203125" style="46" customWidth="1"/>
    <col min="6" max="6" width="1.33203125" style="46" customWidth="1"/>
    <col min="7" max="7" width="7.88671875" style="46" customWidth="1"/>
    <col min="8" max="8" width="16.77734375" style="46" customWidth="1"/>
    <col min="9" max="9" width="20.88671875" style="46" customWidth="1"/>
    <col min="10" max="11" width="20.88671875" style="46" hidden="1" customWidth="1"/>
    <col min="12" max="12" width="20.88671875" style="46" customWidth="1"/>
    <col min="13" max="13" width="20.88671875" style="46" hidden="1" customWidth="1"/>
    <col min="14" max="14" width="21.33203125" style="46" customWidth="1"/>
    <col min="15" max="16384" width="9.109375" style="46"/>
  </cols>
  <sheetData>
    <row r="1" spans="1:14" ht="55.2" customHeight="1" x14ac:dyDescent="0.3"/>
    <row r="2" spans="1:14" ht="25.5" customHeight="1" thickBot="1" x14ac:dyDescent="0.35">
      <c r="A2" s="371" t="s">
        <v>54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</row>
    <row r="3" spans="1:14" s="47" customFormat="1" ht="39.6" customHeight="1" x14ac:dyDescent="0.3">
      <c r="A3" s="399" t="s">
        <v>102</v>
      </c>
      <c r="B3" s="400"/>
      <c r="C3" s="426" t="str">
        <f>IF('Příloha 1 k dohodě'!C5="","",'Příloha 1 k dohodě'!C5)</f>
        <v/>
      </c>
      <c r="D3" s="426"/>
      <c r="E3" s="427"/>
      <c r="F3" s="153"/>
      <c r="G3" s="399" t="s">
        <v>182</v>
      </c>
      <c r="H3" s="405"/>
      <c r="I3" s="418"/>
      <c r="J3" s="419"/>
      <c r="K3" s="419"/>
      <c r="L3" s="419"/>
      <c r="M3" s="419"/>
      <c r="N3" s="420"/>
    </row>
    <row r="4" spans="1:14" s="47" customFormat="1" ht="39.6" customHeight="1" x14ac:dyDescent="0.3">
      <c r="A4" s="403" t="s">
        <v>29</v>
      </c>
      <c r="B4" s="404"/>
      <c r="C4" s="410" t="str">
        <f>IF('Příloha 1 k dohodě'!C8="","",'Příloha 1 k dohodě'!C8)</f>
        <v/>
      </c>
      <c r="D4" s="410"/>
      <c r="E4" s="410"/>
      <c r="F4" s="153"/>
      <c r="G4" s="408" t="s">
        <v>55</v>
      </c>
      <c r="H4" s="409"/>
      <c r="I4" s="421"/>
      <c r="J4" s="422"/>
      <c r="K4" s="422"/>
      <c r="L4" s="422"/>
      <c r="M4" s="422"/>
      <c r="N4" s="423"/>
    </row>
    <row r="5" spans="1:14" s="47" customFormat="1" ht="39.6" customHeight="1" x14ac:dyDescent="0.3">
      <c r="A5" s="406" t="s">
        <v>187</v>
      </c>
      <c r="B5" s="407"/>
      <c r="C5" s="411" t="s">
        <v>186</v>
      </c>
      <c r="D5" s="411"/>
      <c r="E5" s="412"/>
      <c r="F5" s="153"/>
      <c r="G5" s="408" t="s">
        <v>56</v>
      </c>
      <c r="H5" s="409"/>
      <c r="I5" s="421"/>
      <c r="J5" s="422"/>
      <c r="K5" s="422"/>
      <c r="L5" s="422"/>
      <c r="M5" s="422"/>
      <c r="N5" s="423"/>
    </row>
    <row r="6" spans="1:14" s="47" customFormat="1" ht="39.6" customHeight="1" x14ac:dyDescent="0.3">
      <c r="A6" s="182" t="s">
        <v>23</v>
      </c>
      <c r="B6" s="154"/>
      <c r="C6" s="410" t="str">
        <f>IF('Příloha 1 k dohodě'!C7="","",'Příloha 1 k dohodě'!C7)</f>
        <v/>
      </c>
      <c r="D6" s="410"/>
      <c r="E6" s="413"/>
      <c r="F6" s="153"/>
      <c r="G6" s="397" t="s">
        <v>57</v>
      </c>
      <c r="H6" s="398"/>
      <c r="I6" s="424"/>
      <c r="J6" s="425"/>
      <c r="K6" s="425"/>
      <c r="L6" s="425"/>
      <c r="M6" s="425"/>
      <c r="N6" s="423"/>
    </row>
    <row r="7" spans="1:14" s="47" customFormat="1" ht="43.8" customHeight="1" x14ac:dyDescent="0.3">
      <c r="A7" s="414" t="s">
        <v>8</v>
      </c>
      <c r="B7" s="415"/>
      <c r="C7" s="416" t="str">
        <f>IF('Příloha 1 k dohodě'!P7="","",'Příloha 1 k dohodě'!P7)</f>
        <v/>
      </c>
      <c r="D7" s="416"/>
      <c r="E7" s="417"/>
      <c r="F7" s="153"/>
      <c r="G7" s="401" t="s">
        <v>104</v>
      </c>
      <c r="H7" s="402"/>
      <c r="I7" s="181" t="s">
        <v>194</v>
      </c>
      <c r="J7" s="155" t="s">
        <v>160</v>
      </c>
      <c r="K7" s="155" t="s">
        <v>161</v>
      </c>
      <c r="L7" s="155" t="s">
        <v>162</v>
      </c>
      <c r="M7" s="155" t="s">
        <v>195</v>
      </c>
      <c r="N7" s="156" t="s">
        <v>196</v>
      </c>
    </row>
    <row r="8" spans="1:14" s="47" customFormat="1" ht="39.6" customHeight="1" thickBot="1" x14ac:dyDescent="0.35">
      <c r="A8" s="366" t="s">
        <v>99</v>
      </c>
      <c r="B8" s="367"/>
      <c r="C8" s="368" t="s">
        <v>159</v>
      </c>
      <c r="D8" s="368"/>
      <c r="E8" s="24">
        <v>1</v>
      </c>
      <c r="F8" s="153"/>
      <c r="G8" s="579">
        <v>260</v>
      </c>
      <c r="H8" s="580"/>
      <c r="I8" s="157"/>
      <c r="J8" s="158">
        <v>0.34</v>
      </c>
      <c r="K8" s="159">
        <f>I8*J8</f>
        <v>0</v>
      </c>
      <c r="L8" s="160">
        <f>I8+K8</f>
        <v>0</v>
      </c>
      <c r="M8" s="160">
        <f>L8*E8</f>
        <v>0</v>
      </c>
      <c r="N8" s="161">
        <f>IF(M8&gt;G8,G8,M8)</f>
        <v>0</v>
      </c>
    </row>
    <row r="9" spans="1:14" s="48" customFormat="1" ht="10.8" customHeight="1" thickBot="1" x14ac:dyDescent="0.35">
      <c r="A9" s="370"/>
      <c r="B9" s="370"/>
      <c r="C9" s="370"/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0"/>
    </row>
    <row r="10" spans="1:14" s="49" customFormat="1" ht="48" customHeight="1" x14ac:dyDescent="0.3">
      <c r="A10" s="151" t="s">
        <v>58</v>
      </c>
      <c r="B10" s="184" t="s">
        <v>193</v>
      </c>
      <c r="C10" s="369" t="s">
        <v>59</v>
      </c>
      <c r="D10" s="369"/>
      <c r="E10" s="152" t="s">
        <v>197</v>
      </c>
      <c r="F10" s="428"/>
      <c r="G10" s="151" t="s">
        <v>58</v>
      </c>
      <c r="H10" s="184" t="s">
        <v>193</v>
      </c>
      <c r="I10" s="369" t="s">
        <v>59</v>
      </c>
      <c r="J10" s="369"/>
      <c r="K10" s="369"/>
      <c r="L10" s="369"/>
      <c r="M10" s="369"/>
      <c r="N10" s="152" t="s">
        <v>197</v>
      </c>
    </row>
    <row r="11" spans="1:14" s="48" customFormat="1" ht="42.75" customHeight="1" x14ac:dyDescent="0.3">
      <c r="A11" s="145" t="s">
        <v>60</v>
      </c>
      <c r="B11" s="146"/>
      <c r="C11" s="365"/>
      <c r="D11" s="365"/>
      <c r="E11" s="147">
        <f>B11*$N$8</f>
        <v>0</v>
      </c>
      <c r="F11" s="428"/>
      <c r="G11" s="145" t="s">
        <v>61</v>
      </c>
      <c r="H11" s="146"/>
      <c r="I11" s="365"/>
      <c r="J11" s="365"/>
      <c r="K11" s="365"/>
      <c r="L11" s="365"/>
      <c r="M11" s="365"/>
      <c r="N11" s="147">
        <f>H11*$N$8</f>
        <v>0</v>
      </c>
    </row>
    <row r="12" spans="1:14" s="48" customFormat="1" ht="42.75" customHeight="1" x14ac:dyDescent="0.3">
      <c r="A12" s="145" t="s">
        <v>62</v>
      </c>
      <c r="B12" s="146"/>
      <c r="C12" s="365"/>
      <c r="D12" s="365"/>
      <c r="E12" s="147">
        <f t="shared" ref="E12:E25" si="0">B12*$N$8</f>
        <v>0</v>
      </c>
      <c r="F12" s="428"/>
      <c r="G12" s="145" t="s">
        <v>63</v>
      </c>
      <c r="H12" s="146"/>
      <c r="I12" s="365"/>
      <c r="J12" s="365"/>
      <c r="K12" s="365"/>
      <c r="L12" s="365"/>
      <c r="M12" s="365"/>
      <c r="N12" s="147">
        <f t="shared" ref="N12:N26" si="1">H12*$N$8</f>
        <v>0</v>
      </c>
    </row>
    <row r="13" spans="1:14" s="48" customFormat="1" ht="42.75" customHeight="1" x14ac:dyDescent="0.3">
      <c r="A13" s="145" t="s">
        <v>64</v>
      </c>
      <c r="B13" s="146"/>
      <c r="C13" s="365"/>
      <c r="D13" s="365"/>
      <c r="E13" s="147">
        <f t="shared" si="0"/>
        <v>0</v>
      </c>
      <c r="F13" s="428"/>
      <c r="G13" s="145" t="s">
        <v>65</v>
      </c>
      <c r="H13" s="146"/>
      <c r="I13" s="365"/>
      <c r="J13" s="365"/>
      <c r="K13" s="365"/>
      <c r="L13" s="365"/>
      <c r="M13" s="365"/>
      <c r="N13" s="147">
        <f t="shared" si="1"/>
        <v>0</v>
      </c>
    </row>
    <row r="14" spans="1:14" s="48" customFormat="1" ht="42.75" customHeight="1" x14ac:dyDescent="0.3">
      <c r="A14" s="145" t="s">
        <v>66</v>
      </c>
      <c r="B14" s="146"/>
      <c r="C14" s="365"/>
      <c r="D14" s="365"/>
      <c r="E14" s="147">
        <f t="shared" si="0"/>
        <v>0</v>
      </c>
      <c r="F14" s="428"/>
      <c r="G14" s="145" t="s">
        <v>67</v>
      </c>
      <c r="H14" s="146"/>
      <c r="I14" s="365"/>
      <c r="J14" s="365"/>
      <c r="K14" s="365"/>
      <c r="L14" s="365"/>
      <c r="M14" s="365"/>
      <c r="N14" s="147">
        <f t="shared" si="1"/>
        <v>0</v>
      </c>
    </row>
    <row r="15" spans="1:14" s="48" customFormat="1" ht="42.75" customHeight="1" x14ac:dyDescent="0.3">
      <c r="A15" s="145" t="s">
        <v>68</v>
      </c>
      <c r="B15" s="146"/>
      <c r="C15" s="365"/>
      <c r="D15" s="365"/>
      <c r="E15" s="147">
        <f t="shared" si="0"/>
        <v>0</v>
      </c>
      <c r="F15" s="428"/>
      <c r="G15" s="145" t="s">
        <v>69</v>
      </c>
      <c r="H15" s="146"/>
      <c r="I15" s="365"/>
      <c r="J15" s="365"/>
      <c r="K15" s="365"/>
      <c r="L15" s="365"/>
      <c r="M15" s="365"/>
      <c r="N15" s="147">
        <f t="shared" si="1"/>
        <v>0</v>
      </c>
    </row>
    <row r="16" spans="1:14" s="48" customFormat="1" ht="42.75" customHeight="1" x14ac:dyDescent="0.3">
      <c r="A16" s="145" t="s">
        <v>70</v>
      </c>
      <c r="B16" s="146"/>
      <c r="C16" s="365"/>
      <c r="D16" s="365"/>
      <c r="E16" s="147">
        <f t="shared" si="0"/>
        <v>0</v>
      </c>
      <c r="F16" s="428"/>
      <c r="G16" s="145" t="s">
        <v>71</v>
      </c>
      <c r="H16" s="146"/>
      <c r="I16" s="365"/>
      <c r="J16" s="365"/>
      <c r="K16" s="365"/>
      <c r="L16" s="365"/>
      <c r="M16" s="365"/>
      <c r="N16" s="147">
        <f t="shared" si="1"/>
        <v>0</v>
      </c>
    </row>
    <row r="17" spans="1:14" s="48" customFormat="1" ht="42.75" customHeight="1" x14ac:dyDescent="0.3">
      <c r="A17" s="145" t="s">
        <v>72</v>
      </c>
      <c r="B17" s="146"/>
      <c r="C17" s="365"/>
      <c r="D17" s="365"/>
      <c r="E17" s="147">
        <f t="shared" si="0"/>
        <v>0</v>
      </c>
      <c r="F17" s="428"/>
      <c r="G17" s="145" t="s">
        <v>73</v>
      </c>
      <c r="H17" s="146"/>
      <c r="I17" s="365"/>
      <c r="J17" s="365"/>
      <c r="K17" s="365"/>
      <c r="L17" s="365"/>
      <c r="M17" s="365"/>
      <c r="N17" s="147">
        <f t="shared" si="1"/>
        <v>0</v>
      </c>
    </row>
    <row r="18" spans="1:14" s="48" customFormat="1" ht="42.75" customHeight="1" x14ac:dyDescent="0.3">
      <c r="A18" s="145" t="s">
        <v>74</v>
      </c>
      <c r="B18" s="146"/>
      <c r="C18" s="365"/>
      <c r="D18" s="365"/>
      <c r="E18" s="147">
        <f t="shared" si="0"/>
        <v>0</v>
      </c>
      <c r="F18" s="428"/>
      <c r="G18" s="145" t="s">
        <v>75</v>
      </c>
      <c r="H18" s="146"/>
      <c r="I18" s="365"/>
      <c r="J18" s="365"/>
      <c r="K18" s="365"/>
      <c r="L18" s="365"/>
      <c r="M18" s="365"/>
      <c r="N18" s="147">
        <f t="shared" si="1"/>
        <v>0</v>
      </c>
    </row>
    <row r="19" spans="1:14" s="48" customFormat="1" ht="42.75" customHeight="1" x14ac:dyDescent="0.3">
      <c r="A19" s="145" t="s">
        <v>76</v>
      </c>
      <c r="B19" s="146"/>
      <c r="C19" s="365"/>
      <c r="D19" s="365"/>
      <c r="E19" s="147">
        <f t="shared" si="0"/>
        <v>0</v>
      </c>
      <c r="F19" s="428"/>
      <c r="G19" s="145" t="s">
        <v>77</v>
      </c>
      <c r="H19" s="146"/>
      <c r="I19" s="365"/>
      <c r="J19" s="365"/>
      <c r="K19" s="365"/>
      <c r="L19" s="365"/>
      <c r="M19" s="365"/>
      <c r="N19" s="147">
        <f t="shared" si="1"/>
        <v>0</v>
      </c>
    </row>
    <row r="20" spans="1:14" s="48" customFormat="1" ht="42.75" customHeight="1" x14ac:dyDescent="0.3">
      <c r="A20" s="145" t="s">
        <v>78</v>
      </c>
      <c r="B20" s="146"/>
      <c r="C20" s="365"/>
      <c r="D20" s="365"/>
      <c r="E20" s="147">
        <f t="shared" si="0"/>
        <v>0</v>
      </c>
      <c r="F20" s="428"/>
      <c r="G20" s="145" t="s">
        <v>79</v>
      </c>
      <c r="H20" s="146"/>
      <c r="I20" s="365"/>
      <c r="J20" s="365"/>
      <c r="K20" s="365"/>
      <c r="L20" s="365"/>
      <c r="M20" s="365"/>
      <c r="N20" s="147">
        <f t="shared" si="1"/>
        <v>0</v>
      </c>
    </row>
    <row r="21" spans="1:14" s="48" customFormat="1" ht="42.75" customHeight="1" x14ac:dyDescent="0.3">
      <c r="A21" s="145" t="s">
        <v>80</v>
      </c>
      <c r="B21" s="146"/>
      <c r="C21" s="365"/>
      <c r="D21" s="365"/>
      <c r="E21" s="147">
        <f t="shared" si="0"/>
        <v>0</v>
      </c>
      <c r="F21" s="428"/>
      <c r="G21" s="145" t="s">
        <v>81</v>
      </c>
      <c r="H21" s="146"/>
      <c r="I21" s="365"/>
      <c r="J21" s="365"/>
      <c r="K21" s="365"/>
      <c r="L21" s="365"/>
      <c r="M21" s="365"/>
      <c r="N21" s="147">
        <f t="shared" si="1"/>
        <v>0</v>
      </c>
    </row>
    <row r="22" spans="1:14" s="48" customFormat="1" ht="42.75" customHeight="1" x14ac:dyDescent="0.3">
      <c r="A22" s="145" t="s">
        <v>82</v>
      </c>
      <c r="B22" s="146"/>
      <c r="C22" s="365"/>
      <c r="D22" s="365"/>
      <c r="E22" s="147">
        <f t="shared" si="0"/>
        <v>0</v>
      </c>
      <c r="F22" s="428"/>
      <c r="G22" s="145" t="s">
        <v>83</v>
      </c>
      <c r="H22" s="146"/>
      <c r="I22" s="365"/>
      <c r="J22" s="365"/>
      <c r="K22" s="365"/>
      <c r="L22" s="365"/>
      <c r="M22" s="365"/>
      <c r="N22" s="147">
        <f t="shared" si="1"/>
        <v>0</v>
      </c>
    </row>
    <row r="23" spans="1:14" s="48" customFormat="1" ht="42.75" customHeight="1" x14ac:dyDescent="0.3">
      <c r="A23" s="145" t="s">
        <v>84</v>
      </c>
      <c r="B23" s="146"/>
      <c r="C23" s="365"/>
      <c r="D23" s="365"/>
      <c r="E23" s="147">
        <f t="shared" si="0"/>
        <v>0</v>
      </c>
      <c r="F23" s="428"/>
      <c r="G23" s="145" t="s">
        <v>85</v>
      </c>
      <c r="H23" s="146"/>
      <c r="I23" s="365"/>
      <c r="J23" s="365"/>
      <c r="K23" s="365"/>
      <c r="L23" s="365"/>
      <c r="M23" s="365"/>
      <c r="N23" s="147">
        <f t="shared" si="1"/>
        <v>0</v>
      </c>
    </row>
    <row r="24" spans="1:14" s="48" customFormat="1" ht="42.75" customHeight="1" x14ac:dyDescent="0.3">
      <c r="A24" s="145" t="s">
        <v>86</v>
      </c>
      <c r="B24" s="146"/>
      <c r="C24" s="365"/>
      <c r="D24" s="365"/>
      <c r="E24" s="147">
        <f t="shared" si="0"/>
        <v>0</v>
      </c>
      <c r="F24" s="428"/>
      <c r="G24" s="145" t="s">
        <v>87</v>
      </c>
      <c r="H24" s="146"/>
      <c r="I24" s="365"/>
      <c r="J24" s="365"/>
      <c r="K24" s="365"/>
      <c r="L24" s="365"/>
      <c r="M24" s="365"/>
      <c r="N24" s="147">
        <f t="shared" si="1"/>
        <v>0</v>
      </c>
    </row>
    <row r="25" spans="1:14" s="48" customFormat="1" ht="42.75" customHeight="1" thickBot="1" x14ac:dyDescent="0.35">
      <c r="A25" s="148" t="s">
        <v>88</v>
      </c>
      <c r="B25" s="149"/>
      <c r="C25" s="350"/>
      <c r="D25" s="350"/>
      <c r="E25" s="150">
        <f t="shared" si="0"/>
        <v>0</v>
      </c>
      <c r="F25" s="428"/>
      <c r="G25" s="145" t="s">
        <v>89</v>
      </c>
      <c r="H25" s="146"/>
      <c r="I25" s="365"/>
      <c r="J25" s="365"/>
      <c r="K25" s="365"/>
      <c r="L25" s="365"/>
      <c r="M25" s="365"/>
      <c r="N25" s="147">
        <f t="shared" si="1"/>
        <v>0</v>
      </c>
    </row>
    <row r="26" spans="1:14" s="48" customFormat="1" ht="42.75" customHeight="1" thickBot="1" x14ac:dyDescent="0.35">
      <c r="A26" s="429"/>
      <c r="B26" s="429"/>
      <c r="C26" s="429"/>
      <c r="D26" s="429"/>
      <c r="E26" s="429"/>
      <c r="F26" s="429"/>
      <c r="G26" s="148" t="s">
        <v>90</v>
      </c>
      <c r="H26" s="149"/>
      <c r="I26" s="350"/>
      <c r="J26" s="350"/>
      <c r="K26" s="350"/>
      <c r="L26" s="350"/>
      <c r="M26" s="350"/>
      <c r="N26" s="150">
        <f t="shared" si="1"/>
        <v>0</v>
      </c>
    </row>
    <row r="27" spans="1:14" s="48" customFormat="1" ht="7.5" customHeight="1" thickBot="1" x14ac:dyDescent="0.35">
      <c r="A27" s="370"/>
      <c r="B27" s="370"/>
      <c r="C27" s="370"/>
      <c r="D27" s="370"/>
      <c r="E27" s="370"/>
      <c r="F27" s="370"/>
      <c r="G27" s="370"/>
      <c r="H27" s="370"/>
      <c r="I27" s="370"/>
      <c r="J27" s="370"/>
      <c r="K27" s="370"/>
      <c r="L27" s="370"/>
      <c r="M27" s="370"/>
      <c r="N27" s="370"/>
    </row>
    <row r="28" spans="1:14" s="48" customFormat="1" ht="42.75" customHeight="1" thickBot="1" x14ac:dyDescent="0.35">
      <c r="A28" s="360" t="s">
        <v>91</v>
      </c>
      <c r="B28" s="361"/>
      <c r="C28" s="361"/>
      <c r="D28" s="361"/>
      <c r="E28" s="361"/>
      <c r="F28" s="362"/>
      <c r="G28" s="359">
        <f>SUM(B11:B25)+SUM(H11:H26)</f>
        <v>0</v>
      </c>
      <c r="H28" s="359"/>
      <c r="I28" s="346" t="s">
        <v>198</v>
      </c>
      <c r="J28" s="346"/>
      <c r="K28" s="346"/>
      <c r="L28" s="346"/>
      <c r="M28" s="346"/>
      <c r="N28" s="162">
        <f>FLOOR(SUM(E11:E25)+SUM(N11:N26),1)</f>
        <v>0</v>
      </c>
    </row>
    <row r="29" spans="1:14" s="48" customFormat="1" ht="8.4" customHeight="1" x14ac:dyDescent="0.3">
      <c r="A29" s="364"/>
      <c r="B29" s="364"/>
      <c r="C29" s="364"/>
      <c r="D29" s="364"/>
      <c r="E29" s="364"/>
      <c r="F29" s="364"/>
      <c r="G29" s="364"/>
      <c r="H29" s="364"/>
      <c r="I29" s="364"/>
      <c r="J29" s="364"/>
      <c r="K29" s="364"/>
      <c r="L29" s="364"/>
      <c r="M29" s="364"/>
      <c r="N29" s="364"/>
    </row>
    <row r="30" spans="1:14" s="53" customFormat="1" ht="21" x14ac:dyDescent="0.3">
      <c r="A30" s="389" t="s">
        <v>92</v>
      </c>
      <c r="B30" s="389"/>
      <c r="C30" s="389"/>
      <c r="D30" s="389"/>
      <c r="E30" s="389"/>
      <c r="F30" s="389"/>
      <c r="G30" s="389"/>
      <c r="H30" s="389"/>
      <c r="I30" s="389"/>
      <c r="J30" s="389"/>
      <c r="K30" s="389"/>
      <c r="L30" s="389"/>
      <c r="M30" s="389"/>
      <c r="N30" s="389"/>
    </row>
    <row r="31" spans="1:14" s="53" customFormat="1" ht="21" x14ac:dyDescent="0.3">
      <c r="A31" s="345" t="s">
        <v>93</v>
      </c>
      <c r="B31" s="345"/>
      <c r="C31" s="345"/>
      <c r="D31" s="345"/>
      <c r="E31" s="345"/>
      <c r="F31" s="345"/>
      <c r="G31" s="345"/>
      <c r="H31" s="345"/>
      <c r="I31" s="345"/>
      <c r="J31" s="345"/>
      <c r="K31" s="345"/>
      <c r="L31" s="345"/>
      <c r="M31" s="345"/>
      <c r="N31" s="345"/>
    </row>
    <row r="32" spans="1:14" s="53" customFormat="1" ht="150.6" customHeight="1" x14ac:dyDescent="0.3">
      <c r="A32" s="54" t="s">
        <v>135</v>
      </c>
      <c r="B32" s="351" t="s">
        <v>163</v>
      </c>
      <c r="C32" s="351"/>
      <c r="D32" s="351"/>
      <c r="E32" s="351"/>
      <c r="F32" s="351"/>
      <c r="G32" s="351"/>
      <c r="H32" s="351"/>
      <c r="I32" s="351"/>
      <c r="J32" s="351"/>
      <c r="K32" s="351"/>
      <c r="L32" s="351"/>
      <c r="M32" s="351"/>
      <c r="N32" s="351"/>
    </row>
    <row r="33" spans="1:14" s="53" customFormat="1" ht="42.6" customHeight="1" x14ac:dyDescent="0.3">
      <c r="A33" s="54" t="s">
        <v>136</v>
      </c>
      <c r="B33" s="352" t="s">
        <v>164</v>
      </c>
      <c r="C33" s="352"/>
      <c r="D33" s="352"/>
      <c r="E33" s="352"/>
      <c r="F33" s="352"/>
      <c r="G33" s="352"/>
      <c r="H33" s="352"/>
      <c r="I33" s="352"/>
      <c r="J33" s="352"/>
      <c r="K33" s="352"/>
      <c r="L33" s="352"/>
      <c r="M33" s="352"/>
      <c r="N33" s="352"/>
    </row>
    <row r="34" spans="1:14" s="53" customFormat="1" ht="18.600000000000001" customHeight="1" x14ac:dyDescent="0.3">
      <c r="A34" s="55" t="s">
        <v>137</v>
      </c>
      <c r="B34" s="352" t="s">
        <v>165</v>
      </c>
      <c r="C34" s="352"/>
      <c r="D34" s="352"/>
      <c r="E34" s="352"/>
      <c r="F34" s="352"/>
      <c r="G34" s="352"/>
      <c r="H34" s="352"/>
      <c r="I34" s="352"/>
      <c r="J34" s="352"/>
      <c r="K34" s="352"/>
      <c r="L34" s="352"/>
      <c r="M34" s="352"/>
      <c r="N34" s="352"/>
    </row>
    <row r="35" spans="1:14" s="183" customFormat="1" ht="15" customHeight="1" x14ac:dyDescent="0.3">
      <c r="A35" s="50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</row>
    <row r="36" spans="1:14" s="183" customFormat="1" ht="25.8" x14ac:dyDescent="0.3">
      <c r="A36" s="382" t="s">
        <v>94</v>
      </c>
      <c r="B36" s="382"/>
      <c r="C36" s="382"/>
      <c r="D36" s="382"/>
      <c r="E36" s="382"/>
      <c r="F36" s="382"/>
      <c r="G36" s="382"/>
      <c r="H36" s="382"/>
      <c r="I36" s="382"/>
      <c r="J36" s="382"/>
      <c r="K36" s="382"/>
      <c r="L36" s="382"/>
      <c r="M36" s="382"/>
      <c r="N36" s="382"/>
    </row>
    <row r="37" spans="1:14" s="183" customFormat="1" ht="133.80000000000001" customHeight="1" x14ac:dyDescent="0.3">
      <c r="A37" s="390" t="s">
        <v>103</v>
      </c>
      <c r="B37" s="390"/>
      <c r="C37" s="390"/>
      <c r="D37" s="390"/>
      <c r="E37" s="390"/>
      <c r="F37" s="390"/>
      <c r="G37" s="390"/>
      <c r="H37" s="390"/>
      <c r="I37" s="390"/>
      <c r="J37" s="390"/>
      <c r="K37" s="390"/>
      <c r="L37" s="390"/>
      <c r="M37" s="390"/>
      <c r="N37" s="391"/>
    </row>
    <row r="38" spans="1:14" s="51" customFormat="1" ht="21.6" thickBot="1" x14ac:dyDescent="0.35">
      <c r="A38" s="363"/>
      <c r="B38" s="363"/>
      <c r="C38" s="363"/>
      <c r="D38" s="363"/>
      <c r="E38" s="363"/>
      <c r="F38" s="363"/>
      <c r="G38" s="363"/>
      <c r="H38" s="363"/>
      <c r="I38" s="363"/>
      <c r="J38" s="363"/>
      <c r="K38" s="363"/>
      <c r="L38" s="363"/>
      <c r="M38" s="363"/>
      <c r="N38" s="363"/>
    </row>
    <row r="39" spans="1:14" s="48" customFormat="1" ht="66" customHeight="1" thickBot="1" x14ac:dyDescent="0.35">
      <c r="A39" s="395"/>
      <c r="B39" s="395"/>
      <c r="C39" s="395"/>
      <c r="D39" s="396"/>
      <c r="E39" s="353" t="s">
        <v>95</v>
      </c>
      <c r="F39" s="354"/>
      <c r="G39" s="355"/>
      <c r="H39" s="356"/>
      <c r="I39" s="357"/>
      <c r="J39" s="357"/>
      <c r="K39" s="357"/>
      <c r="L39" s="357"/>
      <c r="M39" s="357"/>
      <c r="N39" s="358"/>
    </row>
    <row r="40" spans="1:14" s="48" customFormat="1" ht="12.6" thickBot="1" x14ac:dyDescent="0.35">
      <c r="A40" s="25"/>
      <c r="B40" s="25"/>
      <c r="C40" s="25"/>
      <c r="D40" s="25"/>
      <c r="E40" s="25"/>
      <c r="F40" s="25"/>
      <c r="I40" s="25"/>
      <c r="J40" s="25"/>
      <c r="K40" s="25"/>
      <c r="L40" s="25"/>
      <c r="M40" s="25"/>
      <c r="N40" s="25"/>
    </row>
    <row r="41" spans="1:14" s="48" customFormat="1" ht="18" customHeight="1" x14ac:dyDescent="0.3">
      <c r="A41" s="383" t="s">
        <v>3</v>
      </c>
      <c r="B41" s="384"/>
      <c r="C41" s="26"/>
      <c r="D41" s="582"/>
      <c r="E41" s="372" t="s">
        <v>96</v>
      </c>
      <c r="F41" s="190"/>
      <c r="G41" s="191"/>
      <c r="H41" s="392" t="str">
        <f>IF('Příloha 1 k dohodě'!F34="","",'Příloha 1 k dohodě'!F34)</f>
        <v/>
      </c>
      <c r="I41" s="347" t="s">
        <v>101</v>
      </c>
      <c r="J41" s="347"/>
      <c r="K41" s="347"/>
      <c r="L41" s="347"/>
      <c r="M41" s="347"/>
      <c r="N41" s="379" t="str">
        <f>IF('Příloha 1 k dohodě'!F34="","",'Příloha 1 k dohodě'!J34)</f>
        <v/>
      </c>
    </row>
    <row r="42" spans="1:14" s="48" customFormat="1" ht="18" customHeight="1" x14ac:dyDescent="0.3">
      <c r="A42" s="385" t="s">
        <v>4</v>
      </c>
      <c r="B42" s="386"/>
      <c r="C42" s="52" t="str">
        <f>IF('Příloha 1 k dohodě'!C34="","",'Příloha 1 k dohodě'!C34)</f>
        <v/>
      </c>
      <c r="D42" s="581"/>
      <c r="E42" s="373"/>
      <c r="F42" s="374"/>
      <c r="G42" s="375"/>
      <c r="H42" s="393"/>
      <c r="I42" s="348"/>
      <c r="J42" s="348"/>
      <c r="K42" s="348"/>
      <c r="L42" s="348"/>
      <c r="M42" s="348"/>
      <c r="N42" s="380"/>
    </row>
    <row r="43" spans="1:14" s="48" customFormat="1" ht="18" customHeight="1" x14ac:dyDescent="0.3">
      <c r="A43" s="385" t="s">
        <v>33</v>
      </c>
      <c r="B43" s="386"/>
      <c r="C43" s="52" t="str">
        <f>IF('Příloha 1 k dohodě'!C35="","",'Příloha 1 k dohodě'!C35)</f>
        <v/>
      </c>
      <c r="D43" s="583"/>
      <c r="E43" s="373"/>
      <c r="F43" s="374"/>
      <c r="G43" s="375"/>
      <c r="H43" s="393"/>
      <c r="I43" s="348"/>
      <c r="J43" s="348"/>
      <c r="K43" s="348"/>
      <c r="L43" s="348"/>
      <c r="M43" s="348"/>
      <c r="N43" s="380"/>
    </row>
    <row r="44" spans="1:14" s="48" customFormat="1" ht="18" customHeight="1" thickBot="1" x14ac:dyDescent="0.35">
      <c r="A44" s="387" t="s">
        <v>5</v>
      </c>
      <c r="B44" s="388"/>
      <c r="C44" s="179" t="str">
        <f>IF('Příloha 1 k dohodě'!C36="","",'Příloha 1 k dohodě'!C36)</f>
        <v/>
      </c>
      <c r="D44" s="581"/>
      <c r="E44" s="376"/>
      <c r="F44" s="377"/>
      <c r="G44" s="378"/>
      <c r="H44" s="394"/>
      <c r="I44" s="349"/>
      <c r="J44" s="349"/>
      <c r="K44" s="349"/>
      <c r="L44" s="349"/>
      <c r="M44" s="349"/>
      <c r="N44" s="381"/>
    </row>
  </sheetData>
  <sheetProtection algorithmName="SHA-512" hashValue="pd2h/2JUhpVM9PTgTiYfHw5JXesfR385kAmXSn8JZNJ0BGgF5LnysD1j62drvxLuGb70PQDXxk5Mu/24i2VDvA==" saltValue="iQneWppkqO359P8NAPWD0g==" spinCount="100000" sheet="1" objects="1" scenarios="1"/>
  <mergeCells count="82">
    <mergeCell ref="I21:M21"/>
    <mergeCell ref="I22:M22"/>
    <mergeCell ref="I23:M23"/>
    <mergeCell ref="I24:M24"/>
    <mergeCell ref="I25:M25"/>
    <mergeCell ref="C17:D17"/>
    <mergeCell ref="C18:D18"/>
    <mergeCell ref="C19:D19"/>
    <mergeCell ref="C20:D20"/>
    <mergeCell ref="A26:F26"/>
    <mergeCell ref="I3:N3"/>
    <mergeCell ref="I4:N4"/>
    <mergeCell ref="I5:N5"/>
    <mergeCell ref="I6:N6"/>
    <mergeCell ref="C22:D22"/>
    <mergeCell ref="C3:E3"/>
    <mergeCell ref="G8:H8"/>
    <mergeCell ref="F10:F25"/>
    <mergeCell ref="C14:D14"/>
    <mergeCell ref="C15:D15"/>
    <mergeCell ref="C16:D16"/>
    <mergeCell ref="C23:D23"/>
    <mergeCell ref="C24:D24"/>
    <mergeCell ref="C25:D25"/>
    <mergeCell ref="I14:M14"/>
    <mergeCell ref="I15:M15"/>
    <mergeCell ref="G7:H7"/>
    <mergeCell ref="A4:B4"/>
    <mergeCell ref="G3:H3"/>
    <mergeCell ref="A5:B5"/>
    <mergeCell ref="G4:H4"/>
    <mergeCell ref="C4:E4"/>
    <mergeCell ref="C5:E5"/>
    <mergeCell ref="C6:E6"/>
    <mergeCell ref="A7:B7"/>
    <mergeCell ref="C7:E7"/>
    <mergeCell ref="G5:H5"/>
    <mergeCell ref="A2:N2"/>
    <mergeCell ref="E41:G44"/>
    <mergeCell ref="C21:D21"/>
    <mergeCell ref="N41:N44"/>
    <mergeCell ref="A27:N27"/>
    <mergeCell ref="A36:N36"/>
    <mergeCell ref="A41:B41"/>
    <mergeCell ref="A42:B42"/>
    <mergeCell ref="A43:B43"/>
    <mergeCell ref="A44:B44"/>
    <mergeCell ref="A30:N30"/>
    <mergeCell ref="A37:N37"/>
    <mergeCell ref="H41:H44"/>
    <mergeCell ref="A39:D39"/>
    <mergeCell ref="G6:H6"/>
    <mergeCell ref="A3:B3"/>
    <mergeCell ref="A8:B8"/>
    <mergeCell ref="C8:D8"/>
    <mergeCell ref="C11:D11"/>
    <mergeCell ref="C12:D12"/>
    <mergeCell ref="C13:D13"/>
    <mergeCell ref="C10:D10"/>
    <mergeCell ref="A9:N9"/>
    <mergeCell ref="I10:M10"/>
    <mergeCell ref="I11:M11"/>
    <mergeCell ref="I12:M12"/>
    <mergeCell ref="I13:M13"/>
    <mergeCell ref="I16:M16"/>
    <mergeCell ref="I17:M17"/>
    <mergeCell ref="I18:M18"/>
    <mergeCell ref="I19:M19"/>
    <mergeCell ref="I20:M20"/>
    <mergeCell ref="A31:N31"/>
    <mergeCell ref="I28:M28"/>
    <mergeCell ref="I41:M44"/>
    <mergeCell ref="I26:M26"/>
    <mergeCell ref="B32:N32"/>
    <mergeCell ref="B33:N33"/>
    <mergeCell ref="B34:N34"/>
    <mergeCell ref="E39:G39"/>
    <mergeCell ref="H39:N39"/>
    <mergeCell ref="G28:H28"/>
    <mergeCell ref="A28:F28"/>
    <mergeCell ref="A38:N38"/>
    <mergeCell ref="A29:N2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5" fitToHeight="2" orientation="portrait" r:id="rId1"/>
  <headerFooter>
    <oddFooter>&amp;L&amp;12Podpora odborného vzdělávání zaměstnanců II
reg. č. CZ.03.1.52/0.0/0.0/15_021/0000053
OSÚ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cis!$A$2:$A$3</xm:f>
          </x14:formula1>
          <xm:sqref>C8:D8</xm:sqref>
        </x14:dataValidation>
        <x14:dataValidation type="list" allowBlank="1" showInputMessage="1" showErrorMessage="1">
          <x14:formula1>
            <xm:f>cis!$C$2:$C$5</xm:f>
          </x14:formula1>
          <xm:sqref>E8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Normal="100" workbookViewId="0">
      <selection activeCell="B7" sqref="B7"/>
    </sheetView>
  </sheetViews>
  <sheetFormatPr defaultColWidth="9.109375" defaultRowHeight="14.4" x14ac:dyDescent="0.3"/>
  <cols>
    <col min="1" max="1" width="4.88671875" style="8" customWidth="1"/>
    <col min="2" max="2" width="9.5546875" style="8" customWidth="1"/>
    <col min="3" max="3" width="8.109375" style="8" bestFit="1" customWidth="1"/>
    <col min="4" max="4" width="10.6640625" style="8" customWidth="1"/>
    <col min="5" max="5" width="12.88671875" style="8" customWidth="1"/>
    <col min="6" max="6" width="10.109375" style="8" customWidth="1"/>
    <col min="7" max="7" width="10.5546875" style="8" customWidth="1"/>
    <col min="8" max="16384" width="9.109375" style="8"/>
  </cols>
  <sheetData>
    <row r="1" spans="1:19" ht="63" customHeight="1" thickBot="1" x14ac:dyDescent="0.35">
      <c r="A1" s="457"/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</row>
    <row r="2" spans="1:19" ht="26.4" customHeight="1" x14ac:dyDescent="0.3">
      <c r="A2" s="446" t="s">
        <v>105</v>
      </c>
      <c r="B2" s="447"/>
      <c r="C2" s="447"/>
      <c r="D2" s="448" t="str">
        <f>IF('Příloha 1 k dohodě'!C5="","",'Příloha 1 k dohodě'!C5)</f>
        <v/>
      </c>
      <c r="E2" s="448"/>
      <c r="F2" s="448"/>
      <c r="G2" s="448"/>
      <c r="H2" s="448"/>
      <c r="I2" s="448"/>
      <c r="J2" s="448"/>
      <c r="K2" s="448"/>
      <c r="L2" s="442" t="s">
        <v>25</v>
      </c>
      <c r="M2" s="442"/>
      <c r="N2" s="442"/>
      <c r="O2" s="460" t="s">
        <v>199</v>
      </c>
      <c r="P2" s="461"/>
      <c r="Q2" s="430" t="str">
        <f>IF('Příloha 2 k dohodě'!P2="","",'Příloha 2 k dohodě'!P2)</f>
        <v/>
      </c>
      <c r="R2" s="431"/>
      <c r="S2" s="432"/>
    </row>
    <row r="3" spans="1:19" ht="26.4" customHeight="1" x14ac:dyDescent="0.3">
      <c r="A3" s="444" t="s">
        <v>47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3"/>
      <c r="M3" s="443"/>
      <c r="N3" s="443"/>
      <c r="O3" s="462" t="s">
        <v>110</v>
      </c>
      <c r="P3" s="463"/>
      <c r="Q3" s="433" t="str">
        <f>IF('Příloha 2 k dohodě'!P3="","",'Příloha 2 k dohodě'!P3)</f>
        <v/>
      </c>
      <c r="R3" s="434"/>
      <c r="S3" s="435"/>
    </row>
    <row r="4" spans="1:19" ht="26.4" customHeight="1" x14ac:dyDescent="0.3">
      <c r="A4" s="454" t="s">
        <v>23</v>
      </c>
      <c r="B4" s="455"/>
      <c r="C4" s="455"/>
      <c r="D4" s="449" t="str">
        <f>IF('Příloha 1 k dohodě'!C7="","",'Příloha 1 k dohodě'!C7)</f>
        <v/>
      </c>
      <c r="E4" s="449"/>
      <c r="F4" s="449"/>
      <c r="G4" s="449"/>
      <c r="H4" s="449"/>
      <c r="I4" s="449"/>
      <c r="J4" s="449"/>
      <c r="K4" s="449"/>
      <c r="L4" s="31" t="s">
        <v>8</v>
      </c>
      <c r="M4" s="451" t="str">
        <f>IF('Příloha 1 k dohodě'!P7="","",'Příloha 1 k dohodě'!P7)</f>
        <v/>
      </c>
      <c r="N4" s="451"/>
      <c r="O4" s="464"/>
      <c r="P4" s="465"/>
      <c r="Q4" s="436"/>
      <c r="R4" s="437"/>
      <c r="S4" s="438"/>
    </row>
    <row r="5" spans="1:19" ht="26.4" customHeight="1" thickBot="1" x14ac:dyDescent="0.35">
      <c r="A5" s="452" t="s">
        <v>29</v>
      </c>
      <c r="B5" s="453"/>
      <c r="C5" s="453"/>
      <c r="D5" s="450" t="str">
        <f>IF('Příloha 1 k dohodě'!C8="","",'Příloha 1 k dohodě'!C8)</f>
        <v/>
      </c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66" t="s">
        <v>28</v>
      </c>
      <c r="P5" s="467"/>
      <c r="Q5" s="439" t="str">
        <f>IF('Příloha 2 k dohodě'!P4="","",'Příloha 2 k dohodě'!P4)</f>
        <v/>
      </c>
      <c r="R5" s="440"/>
      <c r="S5" s="441"/>
    </row>
    <row r="6" spans="1:19" ht="28.8" x14ac:dyDescent="0.3">
      <c r="A6" s="32" t="s">
        <v>0</v>
      </c>
      <c r="B6" s="33" t="s">
        <v>49</v>
      </c>
      <c r="C6" s="33" t="s">
        <v>183</v>
      </c>
      <c r="D6" s="33" t="s">
        <v>166</v>
      </c>
      <c r="E6" s="27" t="s">
        <v>184</v>
      </c>
      <c r="F6" s="442" t="s">
        <v>48</v>
      </c>
      <c r="G6" s="442"/>
      <c r="H6" s="458"/>
      <c r="I6" s="458"/>
      <c r="J6" s="458"/>
      <c r="K6" s="458"/>
      <c r="L6" s="458"/>
      <c r="M6" s="458"/>
      <c r="N6" s="458"/>
      <c r="O6" s="458"/>
      <c r="P6" s="458"/>
      <c r="Q6" s="458"/>
      <c r="R6" s="458"/>
      <c r="S6" s="459"/>
    </row>
    <row r="7" spans="1:19" ht="29.4" customHeight="1" x14ac:dyDescent="0.3">
      <c r="A7" s="19">
        <v>1</v>
      </c>
      <c r="B7" s="28"/>
      <c r="C7" s="563"/>
      <c r="D7" s="563"/>
      <c r="E7" s="563"/>
      <c r="F7" s="565"/>
      <c r="G7" s="565"/>
      <c r="H7" s="565"/>
      <c r="I7" s="565"/>
      <c r="J7" s="565"/>
      <c r="K7" s="565"/>
      <c r="L7" s="565"/>
      <c r="M7" s="565"/>
      <c r="N7" s="565"/>
      <c r="O7" s="565"/>
      <c r="P7" s="565"/>
      <c r="Q7" s="565"/>
      <c r="R7" s="565"/>
      <c r="S7" s="566"/>
    </row>
    <row r="8" spans="1:19" ht="29.4" customHeight="1" x14ac:dyDescent="0.3">
      <c r="A8" s="19">
        <v>2</v>
      </c>
      <c r="B8" s="28"/>
      <c r="C8" s="563"/>
      <c r="D8" s="563"/>
      <c r="E8" s="563"/>
      <c r="F8" s="565"/>
      <c r="G8" s="565"/>
      <c r="H8" s="565"/>
      <c r="I8" s="565"/>
      <c r="J8" s="565"/>
      <c r="K8" s="565"/>
      <c r="L8" s="565"/>
      <c r="M8" s="565"/>
      <c r="N8" s="565"/>
      <c r="O8" s="565"/>
      <c r="P8" s="565"/>
      <c r="Q8" s="565"/>
      <c r="R8" s="565"/>
      <c r="S8" s="566"/>
    </row>
    <row r="9" spans="1:19" ht="29.4" customHeight="1" x14ac:dyDescent="0.3">
      <c r="A9" s="19">
        <v>3</v>
      </c>
      <c r="B9" s="28"/>
      <c r="C9" s="563"/>
      <c r="D9" s="563"/>
      <c r="E9" s="563"/>
      <c r="F9" s="565"/>
      <c r="G9" s="565"/>
      <c r="H9" s="565"/>
      <c r="I9" s="565"/>
      <c r="J9" s="565"/>
      <c r="K9" s="565"/>
      <c r="L9" s="565"/>
      <c r="M9" s="565"/>
      <c r="N9" s="565"/>
      <c r="O9" s="565"/>
      <c r="P9" s="565"/>
      <c r="Q9" s="565"/>
      <c r="R9" s="565"/>
      <c r="S9" s="566"/>
    </row>
    <row r="10" spans="1:19" ht="29.4" customHeight="1" x14ac:dyDescent="0.3">
      <c r="A10" s="19">
        <v>4</v>
      </c>
      <c r="B10" s="28"/>
      <c r="C10" s="563"/>
      <c r="D10" s="563"/>
      <c r="E10" s="563"/>
      <c r="F10" s="565"/>
      <c r="G10" s="565"/>
      <c r="H10" s="565"/>
      <c r="I10" s="565"/>
      <c r="J10" s="565"/>
      <c r="K10" s="565"/>
      <c r="L10" s="565"/>
      <c r="M10" s="565"/>
      <c r="N10" s="565"/>
      <c r="O10" s="565"/>
      <c r="P10" s="565"/>
      <c r="Q10" s="565"/>
      <c r="R10" s="565"/>
      <c r="S10" s="566"/>
    </row>
    <row r="11" spans="1:19" ht="29.4" customHeight="1" x14ac:dyDescent="0.3">
      <c r="A11" s="19">
        <v>5</v>
      </c>
      <c r="B11" s="28"/>
      <c r="C11" s="563"/>
      <c r="D11" s="563"/>
      <c r="E11" s="563"/>
      <c r="F11" s="565"/>
      <c r="G11" s="565"/>
      <c r="H11" s="565"/>
      <c r="I11" s="565"/>
      <c r="J11" s="565"/>
      <c r="K11" s="565"/>
      <c r="L11" s="565"/>
      <c r="M11" s="565"/>
      <c r="N11" s="565"/>
      <c r="O11" s="565"/>
      <c r="P11" s="565"/>
      <c r="Q11" s="565"/>
      <c r="R11" s="565"/>
      <c r="S11" s="566"/>
    </row>
    <row r="12" spans="1:19" ht="29.4" customHeight="1" x14ac:dyDescent="0.3">
      <c r="A12" s="19">
        <v>6</v>
      </c>
      <c r="B12" s="28"/>
      <c r="C12" s="563"/>
      <c r="D12" s="563"/>
      <c r="E12" s="563"/>
      <c r="F12" s="565"/>
      <c r="G12" s="565"/>
      <c r="H12" s="565"/>
      <c r="I12" s="565"/>
      <c r="J12" s="565"/>
      <c r="K12" s="565"/>
      <c r="L12" s="565"/>
      <c r="M12" s="565"/>
      <c r="N12" s="565"/>
      <c r="O12" s="565"/>
      <c r="P12" s="565"/>
      <c r="Q12" s="565"/>
      <c r="R12" s="565"/>
      <c r="S12" s="566"/>
    </row>
    <row r="13" spans="1:19" ht="29.4" customHeight="1" x14ac:dyDescent="0.3">
      <c r="A13" s="19">
        <v>7</v>
      </c>
      <c r="B13" s="28"/>
      <c r="C13" s="563"/>
      <c r="D13" s="563"/>
      <c r="E13" s="563"/>
      <c r="F13" s="565"/>
      <c r="G13" s="565"/>
      <c r="H13" s="565"/>
      <c r="I13" s="565"/>
      <c r="J13" s="565"/>
      <c r="K13" s="565"/>
      <c r="L13" s="565"/>
      <c r="M13" s="565"/>
      <c r="N13" s="565"/>
      <c r="O13" s="565"/>
      <c r="P13" s="565"/>
      <c r="Q13" s="565"/>
      <c r="R13" s="565"/>
      <c r="S13" s="566"/>
    </row>
    <row r="14" spans="1:19" ht="29.4" customHeight="1" x14ac:dyDescent="0.3">
      <c r="A14" s="19">
        <v>8</v>
      </c>
      <c r="B14" s="28"/>
      <c r="C14" s="563"/>
      <c r="D14" s="563"/>
      <c r="E14" s="563"/>
      <c r="F14" s="565"/>
      <c r="G14" s="565"/>
      <c r="H14" s="565"/>
      <c r="I14" s="565"/>
      <c r="J14" s="565"/>
      <c r="K14" s="565"/>
      <c r="L14" s="565"/>
      <c r="M14" s="565"/>
      <c r="N14" s="565"/>
      <c r="O14" s="565"/>
      <c r="P14" s="565"/>
      <c r="Q14" s="565"/>
      <c r="R14" s="565"/>
      <c r="S14" s="566"/>
    </row>
    <row r="15" spans="1:19" ht="29.4" customHeight="1" x14ac:dyDescent="0.3">
      <c r="A15" s="19">
        <v>9</v>
      </c>
      <c r="B15" s="28"/>
      <c r="C15" s="563"/>
      <c r="D15" s="563"/>
      <c r="E15" s="563"/>
      <c r="F15" s="565"/>
      <c r="G15" s="565"/>
      <c r="H15" s="565"/>
      <c r="I15" s="565"/>
      <c r="J15" s="565"/>
      <c r="K15" s="565"/>
      <c r="L15" s="565"/>
      <c r="M15" s="565"/>
      <c r="N15" s="565"/>
      <c r="O15" s="565"/>
      <c r="P15" s="565"/>
      <c r="Q15" s="565"/>
      <c r="R15" s="565"/>
      <c r="S15" s="566"/>
    </row>
    <row r="16" spans="1:19" ht="29.4" customHeight="1" x14ac:dyDescent="0.3">
      <c r="A16" s="19">
        <v>10</v>
      </c>
      <c r="B16" s="28"/>
      <c r="C16" s="563"/>
      <c r="D16" s="563"/>
      <c r="E16" s="563"/>
      <c r="F16" s="565"/>
      <c r="G16" s="565"/>
      <c r="H16" s="565"/>
      <c r="I16" s="565"/>
      <c r="J16" s="565"/>
      <c r="K16" s="565"/>
      <c r="L16" s="565"/>
      <c r="M16" s="565"/>
      <c r="N16" s="565"/>
      <c r="O16" s="565"/>
      <c r="P16" s="565"/>
      <c r="Q16" s="565"/>
      <c r="R16" s="565"/>
      <c r="S16" s="566"/>
    </row>
    <row r="17" spans="1:19" ht="29.4" customHeight="1" x14ac:dyDescent="0.3">
      <c r="A17" s="19">
        <v>11</v>
      </c>
      <c r="B17" s="28"/>
      <c r="C17" s="563"/>
      <c r="D17" s="563"/>
      <c r="E17" s="563"/>
      <c r="F17" s="565"/>
      <c r="G17" s="565"/>
      <c r="H17" s="565"/>
      <c r="I17" s="565"/>
      <c r="J17" s="565"/>
      <c r="K17" s="565"/>
      <c r="L17" s="565"/>
      <c r="M17" s="565"/>
      <c r="N17" s="565"/>
      <c r="O17" s="565"/>
      <c r="P17" s="565"/>
      <c r="Q17" s="565"/>
      <c r="R17" s="565"/>
      <c r="S17" s="566"/>
    </row>
    <row r="18" spans="1:19" ht="29.4" customHeight="1" x14ac:dyDescent="0.3">
      <c r="A18" s="19">
        <v>12</v>
      </c>
      <c r="B18" s="28"/>
      <c r="C18" s="563"/>
      <c r="D18" s="563"/>
      <c r="E18" s="563"/>
      <c r="F18" s="565"/>
      <c r="G18" s="565"/>
      <c r="H18" s="565"/>
      <c r="I18" s="565"/>
      <c r="J18" s="565"/>
      <c r="K18" s="565"/>
      <c r="L18" s="565"/>
      <c r="M18" s="565"/>
      <c r="N18" s="565"/>
      <c r="O18" s="565"/>
      <c r="P18" s="565"/>
      <c r="Q18" s="565"/>
      <c r="R18" s="565"/>
      <c r="S18" s="566"/>
    </row>
    <row r="19" spans="1:19" ht="29.4" customHeight="1" x14ac:dyDescent="0.3">
      <c r="A19" s="19">
        <v>13</v>
      </c>
      <c r="B19" s="28"/>
      <c r="C19" s="563"/>
      <c r="D19" s="563"/>
      <c r="E19" s="563"/>
      <c r="F19" s="565"/>
      <c r="G19" s="565"/>
      <c r="H19" s="565"/>
      <c r="I19" s="565"/>
      <c r="J19" s="565"/>
      <c r="K19" s="565"/>
      <c r="L19" s="565"/>
      <c r="M19" s="565"/>
      <c r="N19" s="565"/>
      <c r="O19" s="565"/>
      <c r="P19" s="565"/>
      <c r="Q19" s="565"/>
      <c r="R19" s="565"/>
      <c r="S19" s="566"/>
    </row>
    <row r="20" spans="1:19" ht="29.4" customHeight="1" x14ac:dyDescent="0.3">
      <c r="A20" s="19">
        <v>14</v>
      </c>
      <c r="B20" s="28"/>
      <c r="C20" s="563"/>
      <c r="D20" s="563"/>
      <c r="E20" s="563"/>
      <c r="F20" s="565"/>
      <c r="G20" s="565"/>
      <c r="H20" s="565"/>
      <c r="I20" s="565"/>
      <c r="J20" s="565"/>
      <c r="K20" s="565"/>
      <c r="L20" s="565"/>
      <c r="M20" s="565"/>
      <c r="N20" s="565"/>
      <c r="O20" s="565"/>
      <c r="P20" s="565"/>
      <c r="Q20" s="565"/>
      <c r="R20" s="565"/>
      <c r="S20" s="566"/>
    </row>
    <row r="21" spans="1:19" ht="29.4" customHeight="1" x14ac:dyDescent="0.3">
      <c r="A21" s="19">
        <v>15</v>
      </c>
      <c r="B21" s="28"/>
      <c r="C21" s="563"/>
      <c r="D21" s="563"/>
      <c r="E21" s="563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6"/>
    </row>
    <row r="22" spans="1:19" ht="29.4" customHeight="1" x14ac:dyDescent="0.3">
      <c r="A22" s="19">
        <v>16</v>
      </c>
      <c r="B22" s="28"/>
      <c r="C22" s="563"/>
      <c r="D22" s="563"/>
      <c r="E22" s="563"/>
      <c r="F22" s="565"/>
      <c r="G22" s="565"/>
      <c r="H22" s="565"/>
      <c r="I22" s="565"/>
      <c r="J22" s="565"/>
      <c r="K22" s="565"/>
      <c r="L22" s="565"/>
      <c r="M22" s="565"/>
      <c r="N22" s="565"/>
      <c r="O22" s="565"/>
      <c r="P22" s="565"/>
      <c r="Q22" s="565"/>
      <c r="R22" s="565"/>
      <c r="S22" s="566"/>
    </row>
    <row r="23" spans="1:19" ht="29.4" customHeight="1" x14ac:dyDescent="0.3">
      <c r="A23" s="19">
        <v>17</v>
      </c>
      <c r="B23" s="28"/>
      <c r="C23" s="563"/>
      <c r="D23" s="563"/>
      <c r="E23" s="563"/>
      <c r="F23" s="565"/>
      <c r="G23" s="565"/>
      <c r="H23" s="565"/>
      <c r="I23" s="565"/>
      <c r="J23" s="565"/>
      <c r="K23" s="565"/>
      <c r="L23" s="565"/>
      <c r="M23" s="565"/>
      <c r="N23" s="565"/>
      <c r="O23" s="565"/>
      <c r="P23" s="565"/>
      <c r="Q23" s="565"/>
      <c r="R23" s="565"/>
      <c r="S23" s="566"/>
    </row>
    <row r="24" spans="1:19" ht="29.4" customHeight="1" x14ac:dyDescent="0.3">
      <c r="A24" s="19">
        <v>18</v>
      </c>
      <c r="B24" s="28"/>
      <c r="C24" s="563"/>
      <c r="D24" s="563"/>
      <c r="E24" s="563"/>
      <c r="F24" s="565"/>
      <c r="G24" s="565"/>
      <c r="H24" s="565"/>
      <c r="I24" s="565"/>
      <c r="J24" s="565"/>
      <c r="K24" s="565"/>
      <c r="L24" s="565"/>
      <c r="M24" s="565"/>
      <c r="N24" s="565"/>
      <c r="O24" s="565"/>
      <c r="P24" s="565"/>
      <c r="Q24" s="565"/>
      <c r="R24" s="565"/>
      <c r="S24" s="566"/>
    </row>
    <row r="25" spans="1:19" ht="29.4" customHeight="1" x14ac:dyDescent="0.3">
      <c r="A25" s="19">
        <v>19</v>
      </c>
      <c r="B25" s="28"/>
      <c r="C25" s="563"/>
      <c r="D25" s="563"/>
      <c r="E25" s="563"/>
      <c r="F25" s="565"/>
      <c r="G25" s="565"/>
      <c r="H25" s="565"/>
      <c r="I25" s="565"/>
      <c r="J25" s="565"/>
      <c r="K25" s="565"/>
      <c r="L25" s="565"/>
      <c r="M25" s="565"/>
      <c r="N25" s="565"/>
      <c r="O25" s="565"/>
      <c r="P25" s="565"/>
      <c r="Q25" s="565"/>
      <c r="R25" s="565"/>
      <c r="S25" s="566"/>
    </row>
    <row r="26" spans="1:19" ht="29.4" customHeight="1" thickBot="1" x14ac:dyDescent="0.35">
      <c r="A26" s="20">
        <v>20</v>
      </c>
      <c r="B26" s="143"/>
      <c r="C26" s="564"/>
      <c r="D26" s="564"/>
      <c r="E26" s="564"/>
      <c r="F26" s="567"/>
      <c r="G26" s="567"/>
      <c r="H26" s="567"/>
      <c r="I26" s="567"/>
      <c r="J26" s="567"/>
      <c r="K26" s="567"/>
      <c r="L26" s="567"/>
      <c r="M26" s="567"/>
      <c r="N26" s="567"/>
      <c r="O26" s="567"/>
      <c r="P26" s="567"/>
      <c r="Q26" s="567"/>
      <c r="R26" s="567"/>
      <c r="S26" s="568"/>
    </row>
    <row r="27" spans="1:19" x14ac:dyDescent="0.3">
      <c r="A27" s="456" t="s">
        <v>1</v>
      </c>
      <c r="B27" s="456"/>
      <c r="C27" s="456"/>
      <c r="D27" s="456"/>
      <c r="E27" s="456"/>
      <c r="F27" s="456"/>
      <c r="G27" s="456"/>
      <c r="H27" s="456"/>
      <c r="I27" s="456"/>
      <c r="J27" s="456"/>
      <c r="K27" s="456"/>
      <c r="L27" s="456"/>
      <c r="M27" s="456"/>
      <c r="N27" s="456"/>
      <c r="O27" s="456"/>
      <c r="P27" s="456"/>
      <c r="Q27" s="456"/>
      <c r="R27" s="456"/>
      <c r="S27" s="456"/>
    </row>
    <row r="28" spans="1:19" x14ac:dyDescent="0.3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</row>
    <row r="29" spans="1:19" ht="28.2" customHeight="1" x14ac:dyDescent="0.3">
      <c r="A29" s="213" t="s">
        <v>3</v>
      </c>
      <c r="B29" s="214"/>
      <c r="C29" s="258" t="str">
        <f>IF('Příloha 1 k dohodě'!C33="","",'Příloha 1 k dohodě'!C33)</f>
        <v/>
      </c>
      <c r="D29" s="259"/>
      <c r="E29" s="260"/>
      <c r="F29" s="218" t="s">
        <v>20</v>
      </c>
      <c r="G29" s="218"/>
      <c r="H29" s="218"/>
      <c r="I29" s="218"/>
      <c r="J29" s="218"/>
      <c r="K29" s="218"/>
      <c r="L29" s="218"/>
      <c r="M29" s="218"/>
      <c r="N29" s="218"/>
      <c r="O29" s="218"/>
      <c r="P29" s="294" t="s">
        <v>19</v>
      </c>
      <c r="Q29" s="294"/>
      <c r="R29" s="294"/>
      <c r="S29" s="295"/>
    </row>
    <row r="30" spans="1:19" ht="28.2" customHeight="1" x14ac:dyDescent="0.3">
      <c r="A30" s="213" t="s">
        <v>4</v>
      </c>
      <c r="B30" s="214"/>
      <c r="C30" s="258" t="str">
        <f>IF('Příloha 1 k dohodě'!C34="","",'Příloha 1 k dohodě'!C34)</f>
        <v/>
      </c>
      <c r="D30" s="259"/>
      <c r="E30" s="260"/>
      <c r="F30" s="261" t="str">
        <f>IF('Příloha 1 k dohodě'!F34="","",'Příloha 1 k dohodě'!F34)</f>
        <v/>
      </c>
      <c r="G30" s="261"/>
      <c r="H30" s="261"/>
      <c r="I30" s="261"/>
      <c r="J30" s="261"/>
      <c r="K30" s="261" t="str">
        <f>IF('Příloha 1 k dohodě'!J34="","",'Příloha 1 k dohodě'!J34)</f>
        <v/>
      </c>
      <c r="L30" s="261"/>
      <c r="M30" s="261"/>
      <c r="N30" s="261"/>
      <c r="O30" s="261"/>
      <c r="P30" s="297"/>
      <c r="Q30" s="297"/>
      <c r="R30" s="297"/>
      <c r="S30" s="298"/>
    </row>
    <row r="31" spans="1:19" ht="28.2" customHeight="1" x14ac:dyDescent="0.3">
      <c r="A31" s="213" t="s">
        <v>9</v>
      </c>
      <c r="B31" s="214"/>
      <c r="C31" s="262" t="str">
        <f>IF('Příloha 1 k dohodě'!C35="","",'Příloha 1 k dohodě'!C35)</f>
        <v/>
      </c>
      <c r="D31" s="263"/>
      <c r="E31" s="264"/>
      <c r="F31" s="261"/>
      <c r="G31" s="261"/>
      <c r="H31" s="261"/>
      <c r="I31" s="261"/>
      <c r="J31" s="261"/>
      <c r="K31" s="261"/>
      <c r="L31" s="261"/>
      <c r="M31" s="261"/>
      <c r="N31" s="261"/>
      <c r="O31" s="261"/>
      <c r="P31" s="297"/>
      <c r="Q31" s="297"/>
      <c r="R31" s="297"/>
      <c r="S31" s="298"/>
    </row>
    <row r="32" spans="1:19" ht="28.2" customHeight="1" x14ac:dyDescent="0.3">
      <c r="A32" s="213" t="s">
        <v>5</v>
      </c>
      <c r="B32" s="214"/>
      <c r="C32" s="265" t="str">
        <f>IF('Příloha 1 k dohodě'!C36="","",'Příloha 1 k dohodě'!C36)</f>
        <v/>
      </c>
      <c r="D32" s="266"/>
      <c r="E32" s="267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300"/>
      <c r="Q32" s="300"/>
      <c r="R32" s="300"/>
      <c r="S32" s="301"/>
    </row>
  </sheetData>
  <sheetProtection algorithmName="SHA-512" hashValue="1xlMIlfCC0qhxR6V3toLjHnoJPwzg4qiYFM7waAti2xdG+LdJOdgeDbKjZxT6EK2RMl58tF2uOxOttQz48RHkQ==" saltValue="lf/lxNAuBneZVJ4gKIDBsQ==" spinCount="100000" sheet="1" objects="1" scenarios="1"/>
  <mergeCells count="50">
    <mergeCell ref="F17:S17"/>
    <mergeCell ref="F18:S18"/>
    <mergeCell ref="F19:S19"/>
    <mergeCell ref="O2:P2"/>
    <mergeCell ref="O3:P4"/>
    <mergeCell ref="O5:P5"/>
    <mergeCell ref="P29:S32"/>
    <mergeCell ref="F29:O29"/>
    <mergeCell ref="A27:S27"/>
    <mergeCell ref="A1:S1"/>
    <mergeCell ref="F26:S26"/>
    <mergeCell ref="F15:S15"/>
    <mergeCell ref="F14:S14"/>
    <mergeCell ref="F6:S6"/>
    <mergeCell ref="F7:S7"/>
    <mergeCell ref="F8:S8"/>
    <mergeCell ref="F9:S9"/>
    <mergeCell ref="F10:S10"/>
    <mergeCell ref="F11:S11"/>
    <mergeCell ref="F12:S12"/>
    <mergeCell ref="F13:S13"/>
    <mergeCell ref="F16:S16"/>
    <mergeCell ref="A29:B29"/>
    <mergeCell ref="C29:E29"/>
    <mergeCell ref="A30:B30"/>
    <mergeCell ref="C30:E30"/>
    <mergeCell ref="A31:B31"/>
    <mergeCell ref="C31:E31"/>
    <mergeCell ref="F25:S25"/>
    <mergeCell ref="F20:S20"/>
    <mergeCell ref="F21:S21"/>
    <mergeCell ref="F22:S22"/>
    <mergeCell ref="F23:S23"/>
    <mergeCell ref="F24:S24"/>
    <mergeCell ref="F30:J32"/>
    <mergeCell ref="K30:O32"/>
    <mergeCell ref="Q2:S2"/>
    <mergeCell ref="Q3:S4"/>
    <mergeCell ref="Q5:S5"/>
    <mergeCell ref="L2:N3"/>
    <mergeCell ref="A3:K3"/>
    <mergeCell ref="A2:C2"/>
    <mergeCell ref="D2:K2"/>
    <mergeCell ref="D4:K4"/>
    <mergeCell ref="D5:N5"/>
    <mergeCell ref="M4:N4"/>
    <mergeCell ref="A5:C5"/>
    <mergeCell ref="A4:C4"/>
    <mergeCell ref="A32:B32"/>
    <mergeCell ref="C32:E32"/>
  </mergeCells>
  <printOptions horizontalCentered="1"/>
  <pageMargins left="0.23622047244094491" right="0.23622047244094491" top="0.39370078740157483" bottom="0.74803149606299213" header="0.31496062992125984" footer="0.19685039370078741"/>
  <pageSetup paperSize="9" scale="81" fitToHeight="10" orientation="landscape" r:id="rId1"/>
  <headerFooter>
    <oddFooter xml:space="preserve">&amp;L&amp;9Podpora odborného vzdělávání zaměstnanců II
reg. č. CZ.03.1.52/0.0/0.0/15_021/0000053
OSÚ
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topLeftCell="A25" zoomScale="70" zoomScaleNormal="70" zoomScalePageLayoutView="70" workbookViewId="0">
      <selection activeCell="F5" sqref="F5:H5"/>
    </sheetView>
  </sheetViews>
  <sheetFormatPr defaultRowHeight="14.4" x14ac:dyDescent="0.3"/>
  <cols>
    <col min="1" max="1" width="4.88671875" style="8" customWidth="1"/>
    <col min="2" max="3" width="20.33203125" style="8" customWidth="1"/>
    <col min="4" max="4" width="6.88671875" style="8" customWidth="1"/>
    <col min="5" max="5" width="19" style="8" customWidth="1"/>
    <col min="6" max="6" width="1.6640625" style="8" bestFit="1" customWidth="1"/>
    <col min="7" max="8" width="19" style="8" customWidth="1"/>
    <col min="9" max="9" width="1.6640625" style="8" bestFit="1" customWidth="1"/>
    <col min="10" max="11" width="19" style="8" customWidth="1"/>
    <col min="12" max="12" width="1.6640625" style="8" bestFit="1" customWidth="1"/>
    <col min="13" max="14" width="19" style="8" customWidth="1"/>
    <col min="15" max="15" width="1.6640625" style="8" bestFit="1" customWidth="1"/>
    <col min="16" max="17" width="19" style="8" customWidth="1"/>
    <col min="18" max="18" width="1.6640625" style="8" bestFit="1" customWidth="1"/>
    <col min="19" max="19" width="19" style="8" customWidth="1"/>
    <col min="20" max="21" width="9" style="8" customWidth="1"/>
    <col min="22" max="16384" width="8.88671875" style="8"/>
  </cols>
  <sheetData>
    <row r="1" spans="1:21" ht="63" customHeight="1" x14ac:dyDescent="0.3"/>
    <row r="2" spans="1:21" s="57" customFormat="1" ht="31.8" thickBot="1" x14ac:dyDescent="0.35">
      <c r="B2" s="163"/>
      <c r="C2" s="163"/>
      <c r="D2" s="163"/>
      <c r="E2" s="507" t="s">
        <v>115</v>
      </c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507"/>
      <c r="R2" s="507"/>
      <c r="S2" s="507"/>
      <c r="T2" s="507"/>
      <c r="U2" s="507"/>
    </row>
    <row r="3" spans="1:21" s="164" customFormat="1" ht="30" customHeight="1" x14ac:dyDescent="0.3">
      <c r="A3" s="508" t="s">
        <v>107</v>
      </c>
      <c r="B3" s="509"/>
      <c r="C3" s="509"/>
      <c r="D3" s="509"/>
      <c r="E3" s="510" t="str">
        <f>IF('Příloha 1 k dohodě'!C5="","",'Příloha 1 k dohodě'!C5)</f>
        <v/>
      </c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0"/>
      <c r="U3" s="511"/>
    </row>
    <row r="4" spans="1:21" s="164" customFormat="1" ht="30" customHeight="1" x14ac:dyDescent="0.3">
      <c r="A4" s="476" t="s">
        <v>108</v>
      </c>
      <c r="B4" s="477"/>
      <c r="C4" s="477"/>
      <c r="D4" s="477"/>
      <c r="E4" s="478" t="str">
        <f>IF('Příloha 1 k dohodě'!C8="","",'Příloha 1 k dohodě'!C8)</f>
        <v/>
      </c>
      <c r="F4" s="478"/>
      <c r="G4" s="478"/>
      <c r="H4" s="478"/>
      <c r="I4" s="478"/>
      <c r="J4" s="478"/>
      <c r="K4" s="478"/>
      <c r="L4" s="478"/>
      <c r="M4" s="478"/>
      <c r="N4" s="478"/>
      <c r="O4" s="478"/>
      <c r="P4" s="478"/>
      <c r="Q4" s="478"/>
      <c r="R4" s="478"/>
      <c r="S4" s="478"/>
      <c r="T4" s="478"/>
      <c r="U4" s="479"/>
    </row>
    <row r="5" spans="1:21" s="57" customFormat="1" ht="30" customHeight="1" x14ac:dyDescent="0.3">
      <c r="A5" s="476" t="s">
        <v>109</v>
      </c>
      <c r="B5" s="477"/>
      <c r="C5" s="477"/>
      <c r="D5" s="477"/>
      <c r="E5" s="165" t="s">
        <v>116</v>
      </c>
      <c r="F5" s="472"/>
      <c r="G5" s="473"/>
      <c r="H5" s="473"/>
      <c r="I5" s="474" t="s">
        <v>120</v>
      </c>
      <c r="J5" s="474"/>
      <c r="K5" s="472"/>
      <c r="L5" s="472"/>
      <c r="M5" s="472"/>
      <c r="N5" s="474"/>
      <c r="O5" s="474"/>
      <c r="P5" s="474"/>
      <c r="Q5" s="474"/>
      <c r="R5" s="474"/>
      <c r="S5" s="474"/>
      <c r="T5" s="474"/>
      <c r="U5" s="475"/>
    </row>
    <row r="6" spans="1:21" s="57" customFormat="1" ht="30" customHeight="1" x14ac:dyDescent="0.3">
      <c r="A6" s="476" t="s">
        <v>200</v>
      </c>
      <c r="B6" s="477"/>
      <c r="C6" s="477"/>
      <c r="D6" s="477"/>
      <c r="E6" s="478" t="str">
        <f>IF('Příloha 1 k dohodě'!C7="","",'Příloha 1 k dohodě'!C7)</f>
        <v/>
      </c>
      <c r="F6" s="478"/>
      <c r="G6" s="478"/>
      <c r="H6" s="478"/>
      <c r="I6" s="478"/>
      <c r="J6" s="478"/>
      <c r="K6" s="478"/>
      <c r="L6" s="478"/>
      <c r="M6" s="478"/>
      <c r="N6" s="478"/>
      <c r="O6" s="478"/>
      <c r="P6" s="478"/>
      <c r="Q6" s="478"/>
      <c r="R6" s="478"/>
      <c r="S6" s="478"/>
      <c r="T6" s="478"/>
      <c r="U6" s="479"/>
    </row>
    <row r="7" spans="1:21" s="57" customFormat="1" ht="30" customHeight="1" x14ac:dyDescent="0.3">
      <c r="A7" s="476" t="s">
        <v>201</v>
      </c>
      <c r="B7" s="477"/>
      <c r="C7" s="477"/>
      <c r="D7" s="477"/>
      <c r="E7" s="478" t="str">
        <f>IF('Příloha 5 k dohodě'!Q2="","",'Příloha 5 k dohodě'!Q2)</f>
        <v/>
      </c>
      <c r="F7" s="478"/>
      <c r="G7" s="478"/>
      <c r="H7" s="478"/>
      <c r="I7" s="478"/>
      <c r="J7" s="478"/>
      <c r="K7" s="478"/>
      <c r="L7" s="478"/>
      <c r="M7" s="478"/>
      <c r="N7" s="478"/>
      <c r="O7" s="478"/>
      <c r="P7" s="478"/>
      <c r="Q7" s="478"/>
      <c r="R7" s="478"/>
      <c r="S7" s="478"/>
      <c r="T7" s="478"/>
      <c r="U7" s="479"/>
    </row>
    <row r="8" spans="1:21" s="57" customFormat="1" ht="30" customHeight="1" thickBot="1" x14ac:dyDescent="0.35">
      <c r="A8" s="480" t="s">
        <v>110</v>
      </c>
      <c r="B8" s="481"/>
      <c r="C8" s="481"/>
      <c r="D8" s="481"/>
      <c r="E8" s="482" t="str">
        <f>IF('Příloha 5 k dohodě'!Q3="","",'Příloha 5 k dohodě'!Q3)</f>
        <v/>
      </c>
      <c r="F8" s="482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3"/>
    </row>
    <row r="9" spans="1:21" s="57" customFormat="1" ht="30" customHeight="1" x14ac:dyDescent="0.3">
      <c r="A9" s="484" t="s">
        <v>49</v>
      </c>
      <c r="B9" s="485"/>
      <c r="C9" s="485"/>
      <c r="D9" s="485"/>
      <c r="E9" s="486"/>
      <c r="F9" s="486"/>
      <c r="G9" s="486"/>
      <c r="H9" s="486"/>
      <c r="I9" s="486"/>
      <c r="J9" s="486"/>
      <c r="K9" s="486"/>
      <c r="L9" s="486"/>
      <c r="M9" s="486"/>
      <c r="N9" s="486"/>
      <c r="O9" s="486"/>
      <c r="P9" s="486"/>
      <c r="Q9" s="486"/>
      <c r="R9" s="486"/>
      <c r="S9" s="486"/>
      <c r="T9" s="487" t="s">
        <v>202</v>
      </c>
      <c r="U9" s="491" t="s">
        <v>123</v>
      </c>
    </row>
    <row r="10" spans="1:21" s="57" customFormat="1" ht="30" customHeight="1" x14ac:dyDescent="0.3">
      <c r="A10" s="494" t="s">
        <v>203</v>
      </c>
      <c r="B10" s="495"/>
      <c r="C10" s="495"/>
      <c r="D10" s="496"/>
      <c r="E10" s="569"/>
      <c r="F10" s="570" t="s">
        <v>119</v>
      </c>
      <c r="G10" s="571"/>
      <c r="H10" s="569"/>
      <c r="I10" s="570" t="s">
        <v>119</v>
      </c>
      <c r="J10" s="571"/>
      <c r="K10" s="569"/>
      <c r="L10" s="570" t="s">
        <v>119</v>
      </c>
      <c r="M10" s="571"/>
      <c r="N10" s="569"/>
      <c r="O10" s="570" t="s">
        <v>119</v>
      </c>
      <c r="P10" s="571"/>
      <c r="Q10" s="569"/>
      <c r="R10" s="570" t="s">
        <v>119</v>
      </c>
      <c r="S10" s="571"/>
      <c r="T10" s="488"/>
      <c r="U10" s="492"/>
    </row>
    <row r="11" spans="1:21" s="57" customFormat="1" ht="30" customHeight="1" x14ac:dyDescent="0.3">
      <c r="A11" s="497" t="s">
        <v>204</v>
      </c>
      <c r="B11" s="498"/>
      <c r="C11" s="498"/>
      <c r="D11" s="499"/>
      <c r="E11" s="569"/>
      <c r="F11" s="570" t="s">
        <v>119</v>
      </c>
      <c r="G11" s="571"/>
      <c r="H11" s="569"/>
      <c r="I11" s="570" t="s">
        <v>119</v>
      </c>
      <c r="J11" s="571"/>
      <c r="K11" s="569"/>
      <c r="L11" s="570" t="s">
        <v>119</v>
      </c>
      <c r="M11" s="571"/>
      <c r="N11" s="569"/>
      <c r="O11" s="570" t="s">
        <v>119</v>
      </c>
      <c r="P11" s="571"/>
      <c r="Q11" s="569"/>
      <c r="R11" s="570" t="s">
        <v>119</v>
      </c>
      <c r="S11" s="571"/>
      <c r="T11" s="488"/>
      <c r="U11" s="492"/>
    </row>
    <row r="12" spans="1:21" s="57" customFormat="1" ht="112.2" customHeight="1" x14ac:dyDescent="0.3">
      <c r="A12" s="500" t="s">
        <v>117</v>
      </c>
      <c r="B12" s="501"/>
      <c r="C12" s="501"/>
      <c r="D12" s="501"/>
      <c r="E12" s="512"/>
      <c r="F12" s="512"/>
      <c r="G12" s="512"/>
      <c r="H12" s="512"/>
      <c r="I12" s="512"/>
      <c r="J12" s="512"/>
      <c r="K12" s="512"/>
      <c r="L12" s="512"/>
      <c r="M12" s="512"/>
      <c r="N12" s="512"/>
      <c r="O12" s="512"/>
      <c r="P12" s="512"/>
      <c r="Q12" s="512"/>
      <c r="R12" s="512"/>
      <c r="S12" s="512"/>
      <c r="T12" s="489"/>
      <c r="U12" s="492"/>
    </row>
    <row r="13" spans="1:21" s="57" customFormat="1" ht="33.6" customHeight="1" thickBot="1" x14ac:dyDescent="0.35">
      <c r="A13" s="502" t="s">
        <v>111</v>
      </c>
      <c r="B13" s="503"/>
      <c r="C13" s="503"/>
      <c r="D13" s="503"/>
      <c r="E13" s="514"/>
      <c r="F13" s="514"/>
      <c r="G13" s="514"/>
      <c r="H13" s="514"/>
      <c r="I13" s="514"/>
      <c r="J13" s="514"/>
      <c r="K13" s="514"/>
      <c r="L13" s="514"/>
      <c r="M13" s="514"/>
      <c r="N13" s="514"/>
      <c r="O13" s="514"/>
      <c r="P13" s="514"/>
      <c r="Q13" s="514"/>
      <c r="R13" s="514"/>
      <c r="S13" s="514"/>
      <c r="T13" s="490"/>
      <c r="U13" s="493"/>
    </row>
    <row r="14" spans="1:21" s="169" customFormat="1" ht="18" x14ac:dyDescent="0.3">
      <c r="A14" s="166" t="s">
        <v>112</v>
      </c>
      <c r="B14" s="185" t="s">
        <v>205</v>
      </c>
      <c r="C14" s="185" t="s">
        <v>6</v>
      </c>
      <c r="D14" s="185" t="s">
        <v>43</v>
      </c>
      <c r="E14" s="513" t="s">
        <v>118</v>
      </c>
      <c r="F14" s="513"/>
      <c r="G14" s="513"/>
      <c r="H14" s="513" t="s">
        <v>118</v>
      </c>
      <c r="I14" s="513"/>
      <c r="J14" s="513"/>
      <c r="K14" s="513" t="s">
        <v>118</v>
      </c>
      <c r="L14" s="513"/>
      <c r="M14" s="513"/>
      <c r="N14" s="513" t="s">
        <v>118</v>
      </c>
      <c r="O14" s="513"/>
      <c r="P14" s="513"/>
      <c r="Q14" s="513" t="s">
        <v>118</v>
      </c>
      <c r="R14" s="513"/>
      <c r="S14" s="513"/>
      <c r="T14" s="167">
        <v>1</v>
      </c>
      <c r="U14" s="168">
        <v>2</v>
      </c>
    </row>
    <row r="15" spans="1:21" s="57" customFormat="1" ht="41.4" customHeight="1" x14ac:dyDescent="0.3">
      <c r="A15" s="170">
        <v>2</v>
      </c>
      <c r="B15" s="171" t="str">
        <f>IF('Příloha 1 k dohodě'!B11="","",'Příloha 1 k dohodě'!B11)</f>
        <v/>
      </c>
      <c r="C15" s="171" t="str">
        <f>IF('Příloha 1 k dohodě'!C11="","",'Příloha 1 k dohodě'!C11)</f>
        <v/>
      </c>
      <c r="D15" s="171" t="str">
        <f>IF('Příloha 1 k dohodě'!D11="","",'Příloha 1 k dohodě'!D11)</f>
        <v/>
      </c>
      <c r="E15" s="468"/>
      <c r="F15" s="468"/>
      <c r="G15" s="468"/>
      <c r="H15" s="468"/>
      <c r="I15" s="468"/>
      <c r="J15" s="468"/>
      <c r="K15" s="468"/>
      <c r="L15" s="468"/>
      <c r="M15" s="468"/>
      <c r="N15" s="468"/>
      <c r="O15" s="468"/>
      <c r="P15" s="468"/>
      <c r="Q15" s="468"/>
      <c r="R15" s="468"/>
      <c r="S15" s="468"/>
      <c r="T15" s="172"/>
      <c r="U15" s="173"/>
    </row>
    <row r="16" spans="1:21" s="57" customFormat="1" ht="41.4" customHeight="1" x14ac:dyDescent="0.3">
      <c r="A16" s="170">
        <v>3</v>
      </c>
      <c r="B16" s="171" t="str">
        <f>IF('Příloha 1 k dohodě'!B12="","",'Příloha 1 k dohodě'!B12)</f>
        <v/>
      </c>
      <c r="C16" s="171" t="str">
        <f>IF('Příloha 1 k dohodě'!C12="","",'Příloha 1 k dohodě'!C12)</f>
        <v/>
      </c>
      <c r="D16" s="171" t="str">
        <f>IF('Příloha 1 k dohodě'!D12="","",'Příloha 1 k dohodě'!D12)</f>
        <v/>
      </c>
      <c r="E16" s="468"/>
      <c r="F16" s="468"/>
      <c r="G16" s="468"/>
      <c r="H16" s="468"/>
      <c r="I16" s="468"/>
      <c r="J16" s="468"/>
      <c r="K16" s="468"/>
      <c r="L16" s="468"/>
      <c r="M16" s="468"/>
      <c r="N16" s="468"/>
      <c r="O16" s="468"/>
      <c r="P16" s="468"/>
      <c r="Q16" s="468"/>
      <c r="R16" s="468"/>
      <c r="S16" s="468"/>
      <c r="T16" s="171"/>
      <c r="U16" s="173"/>
    </row>
    <row r="17" spans="1:21" s="57" customFormat="1" ht="41.4" customHeight="1" x14ac:dyDescent="0.3">
      <c r="A17" s="170">
        <v>4</v>
      </c>
      <c r="B17" s="171" t="str">
        <f>IF('Příloha 1 k dohodě'!B13="","",'Příloha 1 k dohodě'!B13)</f>
        <v/>
      </c>
      <c r="C17" s="171" t="str">
        <f>IF('Příloha 1 k dohodě'!C13="","",'Příloha 1 k dohodě'!C13)</f>
        <v/>
      </c>
      <c r="D17" s="171" t="str">
        <f>IF('Příloha 1 k dohodě'!D13="","",'Příloha 1 k dohodě'!D13)</f>
        <v/>
      </c>
      <c r="E17" s="468"/>
      <c r="F17" s="468"/>
      <c r="G17" s="468"/>
      <c r="H17" s="468"/>
      <c r="I17" s="468"/>
      <c r="J17" s="468"/>
      <c r="K17" s="468"/>
      <c r="L17" s="468"/>
      <c r="M17" s="468"/>
      <c r="N17" s="468"/>
      <c r="O17" s="468"/>
      <c r="P17" s="468"/>
      <c r="Q17" s="468"/>
      <c r="R17" s="468"/>
      <c r="S17" s="468"/>
      <c r="T17" s="171"/>
      <c r="U17" s="173"/>
    </row>
    <row r="18" spans="1:21" s="57" customFormat="1" ht="41.4" customHeight="1" x14ac:dyDescent="0.3">
      <c r="A18" s="170">
        <v>5</v>
      </c>
      <c r="B18" s="171" t="str">
        <f>IF('Příloha 1 k dohodě'!B14="","",'Příloha 1 k dohodě'!B14)</f>
        <v/>
      </c>
      <c r="C18" s="171" t="str">
        <f>IF('Příloha 1 k dohodě'!C14="","",'Příloha 1 k dohodě'!C14)</f>
        <v/>
      </c>
      <c r="D18" s="171" t="str">
        <f>IF('Příloha 1 k dohodě'!D14="","",'Příloha 1 k dohodě'!D14)</f>
        <v/>
      </c>
      <c r="E18" s="468"/>
      <c r="F18" s="468"/>
      <c r="G18" s="468"/>
      <c r="H18" s="468"/>
      <c r="I18" s="468"/>
      <c r="J18" s="468"/>
      <c r="K18" s="468"/>
      <c r="L18" s="468"/>
      <c r="M18" s="468"/>
      <c r="N18" s="468"/>
      <c r="O18" s="468"/>
      <c r="P18" s="468"/>
      <c r="Q18" s="468"/>
      <c r="R18" s="468"/>
      <c r="S18" s="468"/>
      <c r="T18" s="171"/>
      <c r="U18" s="173"/>
    </row>
    <row r="19" spans="1:21" s="57" customFormat="1" ht="41.4" customHeight="1" x14ac:dyDescent="0.3">
      <c r="A19" s="170">
        <v>6</v>
      </c>
      <c r="B19" s="171" t="str">
        <f>IF('Příloha 1 k dohodě'!B15="","",'Příloha 1 k dohodě'!B15)</f>
        <v/>
      </c>
      <c r="C19" s="171" t="str">
        <f>IF('Příloha 1 k dohodě'!C15="","",'Příloha 1 k dohodě'!C15)</f>
        <v/>
      </c>
      <c r="D19" s="171" t="str">
        <f>IF('Příloha 1 k dohodě'!D15="","",'Příloha 1 k dohodě'!D15)</f>
        <v/>
      </c>
      <c r="E19" s="468"/>
      <c r="F19" s="468"/>
      <c r="G19" s="468"/>
      <c r="H19" s="468"/>
      <c r="I19" s="468"/>
      <c r="J19" s="468"/>
      <c r="K19" s="468"/>
      <c r="L19" s="468"/>
      <c r="M19" s="468"/>
      <c r="N19" s="468"/>
      <c r="O19" s="468"/>
      <c r="P19" s="468"/>
      <c r="Q19" s="468"/>
      <c r="R19" s="468"/>
      <c r="S19" s="468"/>
      <c r="T19" s="171"/>
      <c r="U19" s="173"/>
    </row>
    <row r="20" spans="1:21" s="57" customFormat="1" ht="41.4" customHeight="1" x14ac:dyDescent="0.3">
      <c r="A20" s="170">
        <v>7</v>
      </c>
      <c r="B20" s="171" t="str">
        <f>IF('Příloha 1 k dohodě'!B16="","",'Příloha 1 k dohodě'!B16)</f>
        <v/>
      </c>
      <c r="C20" s="171" t="str">
        <f>IF('Příloha 1 k dohodě'!C16="","",'Příloha 1 k dohodě'!C16)</f>
        <v/>
      </c>
      <c r="D20" s="171" t="str">
        <f>IF('Příloha 1 k dohodě'!D16="","",'Příloha 1 k dohodě'!D16)</f>
        <v/>
      </c>
      <c r="E20" s="468"/>
      <c r="F20" s="468"/>
      <c r="G20" s="468"/>
      <c r="H20" s="468"/>
      <c r="I20" s="468"/>
      <c r="J20" s="468"/>
      <c r="K20" s="468"/>
      <c r="L20" s="468"/>
      <c r="M20" s="468"/>
      <c r="N20" s="468"/>
      <c r="O20" s="468"/>
      <c r="P20" s="468"/>
      <c r="Q20" s="468"/>
      <c r="R20" s="468"/>
      <c r="S20" s="468"/>
      <c r="T20" s="171"/>
      <c r="U20" s="173"/>
    </row>
    <row r="21" spans="1:21" s="57" customFormat="1" ht="41.4" customHeight="1" x14ac:dyDescent="0.3">
      <c r="A21" s="170">
        <v>8</v>
      </c>
      <c r="B21" s="171" t="str">
        <f>IF('Příloha 1 k dohodě'!B17="","",'Příloha 1 k dohodě'!B17)</f>
        <v/>
      </c>
      <c r="C21" s="171" t="str">
        <f>IF('Příloha 1 k dohodě'!C17="","",'Příloha 1 k dohodě'!C17)</f>
        <v/>
      </c>
      <c r="D21" s="171" t="str">
        <f>IF('Příloha 1 k dohodě'!D17="","",'Příloha 1 k dohodě'!D17)</f>
        <v/>
      </c>
      <c r="E21" s="468"/>
      <c r="F21" s="468"/>
      <c r="G21" s="468"/>
      <c r="H21" s="468"/>
      <c r="I21" s="468"/>
      <c r="J21" s="468"/>
      <c r="K21" s="468"/>
      <c r="L21" s="468"/>
      <c r="M21" s="468"/>
      <c r="N21" s="468"/>
      <c r="O21" s="468"/>
      <c r="P21" s="468"/>
      <c r="Q21" s="468"/>
      <c r="R21" s="468"/>
      <c r="S21" s="468"/>
      <c r="T21" s="171"/>
      <c r="U21" s="173"/>
    </row>
    <row r="22" spans="1:21" s="57" customFormat="1" ht="41.4" customHeight="1" x14ac:dyDescent="0.3">
      <c r="A22" s="170">
        <v>9</v>
      </c>
      <c r="B22" s="171" t="str">
        <f>IF('Příloha 1 k dohodě'!B18="","",'Příloha 1 k dohodě'!B18)</f>
        <v/>
      </c>
      <c r="C22" s="171" t="str">
        <f>IF('Příloha 1 k dohodě'!C18="","",'Příloha 1 k dohodě'!C18)</f>
        <v/>
      </c>
      <c r="D22" s="171" t="str">
        <f>IF('Příloha 1 k dohodě'!D18="","",'Příloha 1 k dohodě'!D18)</f>
        <v/>
      </c>
      <c r="E22" s="468"/>
      <c r="F22" s="468"/>
      <c r="G22" s="468"/>
      <c r="H22" s="468"/>
      <c r="I22" s="468"/>
      <c r="J22" s="468"/>
      <c r="K22" s="468"/>
      <c r="L22" s="468"/>
      <c r="M22" s="468"/>
      <c r="N22" s="468"/>
      <c r="O22" s="468"/>
      <c r="P22" s="468"/>
      <c r="Q22" s="468"/>
      <c r="R22" s="468"/>
      <c r="S22" s="468"/>
      <c r="T22" s="171"/>
      <c r="U22" s="173"/>
    </row>
    <row r="23" spans="1:21" s="57" customFormat="1" ht="41.4" customHeight="1" x14ac:dyDescent="0.3">
      <c r="A23" s="170">
        <v>10</v>
      </c>
      <c r="B23" s="171" t="str">
        <f>IF('Příloha 1 k dohodě'!B19="","",'Příloha 1 k dohodě'!B19)</f>
        <v/>
      </c>
      <c r="C23" s="171" t="str">
        <f>IF('Příloha 1 k dohodě'!C19="","",'Příloha 1 k dohodě'!C19)</f>
        <v/>
      </c>
      <c r="D23" s="171" t="str">
        <f>IF('Příloha 1 k dohodě'!D19="","",'Příloha 1 k dohodě'!D19)</f>
        <v/>
      </c>
      <c r="E23" s="468"/>
      <c r="F23" s="468"/>
      <c r="G23" s="468"/>
      <c r="H23" s="468"/>
      <c r="I23" s="468"/>
      <c r="J23" s="468"/>
      <c r="K23" s="468"/>
      <c r="L23" s="468"/>
      <c r="M23" s="468"/>
      <c r="N23" s="468"/>
      <c r="O23" s="468"/>
      <c r="P23" s="468"/>
      <c r="Q23" s="468"/>
      <c r="R23" s="468"/>
      <c r="S23" s="468"/>
      <c r="T23" s="171"/>
      <c r="U23" s="173"/>
    </row>
    <row r="24" spans="1:21" s="57" customFormat="1" ht="41.4" customHeight="1" x14ac:dyDescent="0.3">
      <c r="A24" s="170">
        <v>11</v>
      </c>
      <c r="B24" s="171" t="str">
        <f>IF('Příloha 1 k dohodě'!B20="","",'Příloha 1 k dohodě'!B20)</f>
        <v/>
      </c>
      <c r="C24" s="171" t="str">
        <f>IF('Příloha 1 k dohodě'!C20="","",'Příloha 1 k dohodě'!C20)</f>
        <v/>
      </c>
      <c r="D24" s="171" t="str">
        <f>IF('Příloha 1 k dohodě'!D20="","",'Příloha 1 k dohodě'!D20)</f>
        <v/>
      </c>
      <c r="E24" s="468"/>
      <c r="F24" s="468"/>
      <c r="G24" s="468"/>
      <c r="H24" s="468"/>
      <c r="I24" s="468"/>
      <c r="J24" s="468"/>
      <c r="K24" s="468"/>
      <c r="L24" s="468"/>
      <c r="M24" s="468"/>
      <c r="N24" s="468"/>
      <c r="O24" s="468"/>
      <c r="P24" s="468"/>
      <c r="Q24" s="468"/>
      <c r="R24" s="468"/>
      <c r="S24" s="468"/>
      <c r="T24" s="171"/>
      <c r="U24" s="173"/>
    </row>
    <row r="25" spans="1:21" s="57" customFormat="1" ht="41.4" customHeight="1" x14ac:dyDescent="0.3">
      <c r="A25" s="170">
        <v>12</v>
      </c>
      <c r="B25" s="171" t="str">
        <f>IF('Příloha 1 k dohodě'!B21="","",'Příloha 1 k dohodě'!B21)</f>
        <v/>
      </c>
      <c r="C25" s="171" t="str">
        <f>IF('Příloha 1 k dohodě'!C21="","",'Příloha 1 k dohodě'!C21)</f>
        <v/>
      </c>
      <c r="D25" s="171" t="str">
        <f>IF('Příloha 1 k dohodě'!D21="","",'Příloha 1 k dohodě'!D21)</f>
        <v/>
      </c>
      <c r="E25" s="468"/>
      <c r="F25" s="468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68"/>
      <c r="R25" s="468"/>
      <c r="S25" s="468"/>
      <c r="T25" s="171"/>
      <c r="U25" s="173"/>
    </row>
    <row r="26" spans="1:21" s="57" customFormat="1" ht="41.4" customHeight="1" x14ac:dyDescent="0.3">
      <c r="A26" s="170">
        <v>13</v>
      </c>
      <c r="B26" s="171" t="str">
        <f>IF('Příloha 1 k dohodě'!B22="","",'Příloha 1 k dohodě'!B22)</f>
        <v/>
      </c>
      <c r="C26" s="171" t="str">
        <f>IF('Příloha 1 k dohodě'!C22="","",'Příloha 1 k dohodě'!C22)</f>
        <v/>
      </c>
      <c r="D26" s="171" t="str">
        <f>IF('Příloha 1 k dohodě'!D22="","",'Příloha 1 k dohodě'!D22)</f>
        <v/>
      </c>
      <c r="E26" s="468"/>
      <c r="F26" s="468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68"/>
      <c r="R26" s="468"/>
      <c r="S26" s="468"/>
      <c r="T26" s="171"/>
      <c r="U26" s="173"/>
    </row>
    <row r="27" spans="1:21" s="57" customFormat="1" ht="41.4" customHeight="1" x14ac:dyDescent="0.3">
      <c r="A27" s="170">
        <v>14</v>
      </c>
      <c r="B27" s="171" t="str">
        <f>IF('Příloha 1 k dohodě'!B23="","",'Příloha 1 k dohodě'!B23)</f>
        <v/>
      </c>
      <c r="C27" s="171" t="str">
        <f>IF('Příloha 1 k dohodě'!C23="","",'Příloha 1 k dohodě'!C23)</f>
        <v/>
      </c>
      <c r="D27" s="171" t="str">
        <f>IF('Příloha 1 k dohodě'!D23="","",'Příloha 1 k dohodě'!D23)</f>
        <v/>
      </c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8"/>
      <c r="T27" s="171"/>
      <c r="U27" s="173"/>
    </row>
    <row r="28" spans="1:21" s="57" customFormat="1" ht="41.4" customHeight="1" x14ac:dyDescent="0.3">
      <c r="A28" s="170">
        <v>15</v>
      </c>
      <c r="B28" s="171" t="str">
        <f>IF('Příloha 1 k dohodě'!B24="","",'Příloha 1 k dohodě'!B24)</f>
        <v/>
      </c>
      <c r="C28" s="171" t="str">
        <f>IF('Příloha 1 k dohodě'!C24="","",'Příloha 1 k dohodě'!C24)</f>
        <v/>
      </c>
      <c r="D28" s="171" t="str">
        <f>IF('Příloha 1 k dohodě'!D24="","",'Příloha 1 k dohodě'!D24)</f>
        <v/>
      </c>
      <c r="E28" s="468"/>
      <c r="F28" s="468"/>
      <c r="G28" s="468"/>
      <c r="H28" s="468"/>
      <c r="I28" s="468"/>
      <c r="J28" s="468"/>
      <c r="K28" s="468"/>
      <c r="L28" s="468"/>
      <c r="M28" s="468"/>
      <c r="N28" s="468"/>
      <c r="O28" s="468"/>
      <c r="P28" s="468"/>
      <c r="Q28" s="468"/>
      <c r="R28" s="468"/>
      <c r="S28" s="468"/>
      <c r="T28" s="171"/>
      <c r="U28" s="173"/>
    </row>
    <row r="29" spans="1:21" s="57" customFormat="1" ht="41.4" customHeight="1" x14ac:dyDescent="0.3">
      <c r="A29" s="170">
        <v>16</v>
      </c>
      <c r="B29" s="171" t="str">
        <f>IF('Příloha 1 k dohodě'!B25="","",'Příloha 1 k dohodě'!B25)</f>
        <v/>
      </c>
      <c r="C29" s="171" t="str">
        <f>IF('Příloha 1 k dohodě'!C25="","",'Příloha 1 k dohodě'!C25)</f>
        <v/>
      </c>
      <c r="D29" s="171" t="str">
        <f>IF('Příloha 1 k dohodě'!D25="","",'Příloha 1 k dohodě'!D25)</f>
        <v/>
      </c>
      <c r="E29" s="468"/>
      <c r="F29" s="468"/>
      <c r="G29" s="468"/>
      <c r="H29" s="468"/>
      <c r="I29" s="468"/>
      <c r="J29" s="468"/>
      <c r="K29" s="468"/>
      <c r="L29" s="468"/>
      <c r="M29" s="468"/>
      <c r="N29" s="468"/>
      <c r="O29" s="468"/>
      <c r="P29" s="468"/>
      <c r="Q29" s="468"/>
      <c r="R29" s="468"/>
      <c r="S29" s="468"/>
      <c r="T29" s="171"/>
      <c r="U29" s="173"/>
    </row>
    <row r="30" spans="1:21" s="57" customFormat="1" ht="41.4" customHeight="1" x14ac:dyDescent="0.3">
      <c r="A30" s="170">
        <v>17</v>
      </c>
      <c r="B30" s="171" t="str">
        <f>IF('Příloha 1 k dohodě'!B26="","",'Příloha 1 k dohodě'!B26)</f>
        <v/>
      </c>
      <c r="C30" s="171" t="str">
        <f>IF('Příloha 1 k dohodě'!C26="","",'Příloha 1 k dohodě'!C26)</f>
        <v/>
      </c>
      <c r="D30" s="171" t="str">
        <f>IF('Příloha 1 k dohodě'!D26="","",'Příloha 1 k dohodě'!D26)</f>
        <v/>
      </c>
      <c r="E30" s="468"/>
      <c r="F30" s="468"/>
      <c r="G30" s="468"/>
      <c r="H30" s="468"/>
      <c r="I30" s="468"/>
      <c r="J30" s="468"/>
      <c r="K30" s="468"/>
      <c r="L30" s="468"/>
      <c r="M30" s="468"/>
      <c r="N30" s="468"/>
      <c r="O30" s="468"/>
      <c r="P30" s="468"/>
      <c r="Q30" s="468"/>
      <c r="R30" s="468"/>
      <c r="S30" s="468"/>
      <c r="T30" s="171"/>
      <c r="U30" s="173"/>
    </row>
    <row r="31" spans="1:21" s="57" customFormat="1" ht="41.4" customHeight="1" x14ac:dyDescent="0.3">
      <c r="A31" s="170">
        <v>18</v>
      </c>
      <c r="B31" s="171" t="str">
        <f>IF('Příloha 1 k dohodě'!B27="","",'Příloha 1 k dohodě'!B27)</f>
        <v/>
      </c>
      <c r="C31" s="171" t="str">
        <f>IF('Příloha 1 k dohodě'!C27="","",'Příloha 1 k dohodě'!C27)</f>
        <v/>
      </c>
      <c r="D31" s="171" t="str">
        <f>IF('Příloha 1 k dohodě'!D27="","",'Příloha 1 k dohodě'!D27)</f>
        <v/>
      </c>
      <c r="E31" s="468"/>
      <c r="F31" s="468"/>
      <c r="G31" s="468"/>
      <c r="H31" s="468"/>
      <c r="I31" s="468"/>
      <c r="J31" s="468"/>
      <c r="K31" s="468"/>
      <c r="L31" s="468"/>
      <c r="M31" s="468"/>
      <c r="N31" s="468"/>
      <c r="O31" s="468"/>
      <c r="P31" s="468"/>
      <c r="Q31" s="468"/>
      <c r="R31" s="468"/>
      <c r="S31" s="468"/>
      <c r="T31" s="171"/>
      <c r="U31" s="173"/>
    </row>
    <row r="32" spans="1:21" s="57" customFormat="1" ht="41.4" customHeight="1" x14ac:dyDescent="0.3">
      <c r="A32" s="170">
        <v>19</v>
      </c>
      <c r="B32" s="171" t="str">
        <f>IF('Příloha 1 k dohodě'!B28="","",'Příloha 1 k dohodě'!B28)</f>
        <v/>
      </c>
      <c r="C32" s="171" t="str">
        <f>IF('Příloha 1 k dohodě'!C28="","",'Příloha 1 k dohodě'!C28)</f>
        <v/>
      </c>
      <c r="D32" s="171" t="str">
        <f>IF('Příloha 1 k dohodě'!D28="","",'Příloha 1 k dohodě'!D28)</f>
        <v/>
      </c>
      <c r="E32" s="468"/>
      <c r="F32" s="468"/>
      <c r="G32" s="468"/>
      <c r="H32" s="468"/>
      <c r="I32" s="468"/>
      <c r="J32" s="468"/>
      <c r="K32" s="468"/>
      <c r="L32" s="468"/>
      <c r="M32" s="468"/>
      <c r="N32" s="468"/>
      <c r="O32" s="468"/>
      <c r="P32" s="468"/>
      <c r="Q32" s="468"/>
      <c r="R32" s="468"/>
      <c r="S32" s="468"/>
      <c r="T32" s="171"/>
      <c r="U32" s="173"/>
    </row>
    <row r="33" spans="1:21" s="57" customFormat="1" ht="41.4" customHeight="1" x14ac:dyDescent="0.3">
      <c r="A33" s="170">
        <v>20</v>
      </c>
      <c r="B33" s="171" t="str">
        <f>IF('Příloha 1 k dohodě'!B29="","",'Příloha 1 k dohodě'!B29)</f>
        <v/>
      </c>
      <c r="C33" s="171" t="str">
        <f>IF('Příloha 1 k dohodě'!C29="","",'Příloha 1 k dohodě'!C29)</f>
        <v/>
      </c>
      <c r="D33" s="171" t="str">
        <f>IF('Příloha 1 k dohodě'!D29="","",'Příloha 1 k dohodě'!D29)</f>
        <v/>
      </c>
      <c r="E33" s="468"/>
      <c r="F33" s="468"/>
      <c r="G33" s="468"/>
      <c r="H33" s="468"/>
      <c r="I33" s="468"/>
      <c r="J33" s="468"/>
      <c r="K33" s="468"/>
      <c r="L33" s="468"/>
      <c r="M33" s="468"/>
      <c r="N33" s="468"/>
      <c r="O33" s="468"/>
      <c r="P33" s="468"/>
      <c r="Q33" s="468"/>
      <c r="R33" s="468"/>
      <c r="S33" s="468"/>
      <c r="T33" s="171"/>
      <c r="U33" s="173"/>
    </row>
    <row r="34" spans="1:21" s="57" customFormat="1" ht="41.4" customHeight="1" thickBot="1" x14ac:dyDescent="0.35">
      <c r="A34" s="174" t="s">
        <v>1</v>
      </c>
      <c r="B34" s="175" t="str">
        <f>IF('Příloha 1 k dohodě'!B30="","",'Příloha 1 k dohodě'!B30)</f>
        <v/>
      </c>
      <c r="C34" s="175" t="str">
        <f>IF('Příloha 1 k dohodě'!C30="","",'Příloha 1 k dohodě'!C30)</f>
        <v/>
      </c>
      <c r="D34" s="175" t="str">
        <f>IF('Příloha 1 k dohodě'!D30="","",'Příloha 1 k dohodě'!D30)</f>
        <v/>
      </c>
      <c r="E34" s="572"/>
      <c r="F34" s="573"/>
      <c r="G34" s="574"/>
      <c r="H34" s="572"/>
      <c r="I34" s="573"/>
      <c r="J34" s="574"/>
      <c r="K34" s="572"/>
      <c r="L34" s="573"/>
      <c r="M34" s="574"/>
      <c r="N34" s="572"/>
      <c r="O34" s="573"/>
      <c r="P34" s="574"/>
      <c r="Q34" s="572"/>
      <c r="R34" s="573"/>
      <c r="S34" s="574"/>
      <c r="T34" s="175"/>
      <c r="U34" s="176"/>
    </row>
    <row r="35" spans="1:21" s="576" customFormat="1" ht="23.4" x14ac:dyDescent="0.4">
      <c r="A35" s="575" t="s">
        <v>210</v>
      </c>
      <c r="B35" s="575"/>
      <c r="C35" s="575"/>
      <c r="D35" s="575"/>
      <c r="E35" s="575"/>
      <c r="F35" s="575"/>
      <c r="G35" s="575"/>
      <c r="H35" s="575"/>
      <c r="I35" s="575"/>
      <c r="J35" s="575"/>
      <c r="K35" s="575"/>
      <c r="L35" s="575"/>
      <c r="M35" s="575"/>
      <c r="N35" s="575"/>
      <c r="O35" s="575"/>
      <c r="P35" s="575"/>
      <c r="Q35" s="575"/>
      <c r="R35" s="575"/>
      <c r="S35" s="575"/>
      <c r="T35" s="575"/>
      <c r="U35" s="575"/>
    </row>
    <row r="36" spans="1:21" s="164" customFormat="1" ht="30.6" customHeight="1" x14ac:dyDescent="0.4">
      <c r="A36" s="504" t="s">
        <v>206</v>
      </c>
      <c r="B36" s="504"/>
      <c r="C36" s="504"/>
      <c r="D36" s="504"/>
      <c r="E36" s="504"/>
      <c r="F36" s="504"/>
      <c r="G36" s="504"/>
      <c r="H36" s="504"/>
      <c r="I36" s="504"/>
      <c r="J36" s="504"/>
      <c r="K36" s="504"/>
      <c r="L36" s="504"/>
      <c r="M36" s="504"/>
      <c r="N36" s="504"/>
      <c r="O36" s="504"/>
      <c r="P36" s="504"/>
      <c r="Q36" s="504"/>
      <c r="R36" s="504"/>
      <c r="S36" s="504"/>
      <c r="T36" s="504"/>
      <c r="U36" s="504"/>
    </row>
    <row r="37" spans="1:21" s="164" customFormat="1" ht="40.200000000000003" customHeight="1" x14ac:dyDescent="0.3">
      <c r="A37" s="505" t="s">
        <v>207</v>
      </c>
      <c r="B37" s="505"/>
      <c r="C37" s="505"/>
      <c r="D37" s="505"/>
      <c r="E37" s="505"/>
      <c r="F37" s="505"/>
      <c r="G37" s="505"/>
      <c r="H37" s="505"/>
      <c r="I37" s="505"/>
      <c r="J37" s="505"/>
      <c r="K37" s="505"/>
      <c r="L37" s="505"/>
      <c r="M37" s="505"/>
      <c r="N37" s="505"/>
      <c r="O37" s="505"/>
      <c r="P37" s="505"/>
      <c r="Q37" s="505"/>
      <c r="R37" s="505"/>
      <c r="S37" s="505"/>
      <c r="T37" s="505"/>
      <c r="U37" s="505"/>
    </row>
    <row r="38" spans="1:21" s="164" customFormat="1" ht="40.200000000000003" customHeight="1" x14ac:dyDescent="0.3">
      <c r="A38" s="505" t="s">
        <v>208</v>
      </c>
      <c r="B38" s="505"/>
      <c r="C38" s="505"/>
      <c r="D38" s="505"/>
      <c r="E38" s="505"/>
      <c r="F38" s="505"/>
      <c r="G38" s="505"/>
      <c r="H38" s="505"/>
      <c r="I38" s="505"/>
      <c r="J38" s="505"/>
      <c r="K38" s="505"/>
      <c r="L38" s="505"/>
      <c r="M38" s="505"/>
      <c r="N38" s="505"/>
      <c r="O38" s="505"/>
      <c r="P38" s="505"/>
      <c r="Q38" s="505"/>
      <c r="R38" s="505"/>
      <c r="S38" s="505"/>
      <c r="T38" s="505"/>
      <c r="U38" s="505"/>
    </row>
    <row r="39" spans="1:21" s="164" customFormat="1" ht="40.200000000000003" customHeight="1" x14ac:dyDescent="0.3">
      <c r="A39" s="505" t="s">
        <v>209</v>
      </c>
      <c r="B39" s="505"/>
      <c r="C39" s="505"/>
      <c r="D39" s="505"/>
      <c r="E39" s="505"/>
      <c r="F39" s="505"/>
      <c r="G39" s="505"/>
      <c r="H39" s="505"/>
      <c r="I39" s="505"/>
      <c r="J39" s="505"/>
      <c r="K39" s="505"/>
      <c r="L39" s="505"/>
      <c r="M39" s="505"/>
      <c r="N39" s="505"/>
      <c r="O39" s="505"/>
      <c r="P39" s="505"/>
      <c r="Q39" s="505"/>
      <c r="R39" s="505"/>
      <c r="S39" s="505"/>
      <c r="T39" s="505"/>
      <c r="U39" s="505"/>
    </row>
    <row r="40" spans="1:21" s="164" customFormat="1" x14ac:dyDescent="0.3">
      <c r="A40" s="269"/>
      <c r="B40" s="269"/>
      <c r="C40" s="269"/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</row>
    <row r="41" spans="1:21" s="164" customFormat="1" ht="25.8" x14ac:dyDescent="0.3">
      <c r="A41" s="506" t="s">
        <v>113</v>
      </c>
      <c r="B41" s="506"/>
      <c r="C41" s="506"/>
      <c r="D41" s="506"/>
      <c r="E41" s="506"/>
      <c r="F41" s="506"/>
      <c r="G41" s="506"/>
      <c r="H41" s="506"/>
      <c r="I41" s="506"/>
      <c r="J41" s="506"/>
      <c r="K41" s="506"/>
      <c r="L41" s="506"/>
      <c r="M41" s="506"/>
      <c r="N41" s="506"/>
      <c r="O41" s="506"/>
      <c r="P41" s="506"/>
      <c r="Q41" s="506"/>
      <c r="R41" s="506"/>
      <c r="S41" s="506"/>
      <c r="T41" s="506"/>
      <c r="U41" s="506"/>
    </row>
    <row r="42" spans="1:21" s="164" customFormat="1" x14ac:dyDescent="0.3">
      <c r="A42" s="468" t="s">
        <v>114</v>
      </c>
      <c r="B42" s="468"/>
      <c r="C42" s="468"/>
      <c r="D42" s="468"/>
      <c r="E42" s="468"/>
      <c r="F42" s="468"/>
      <c r="G42" s="468"/>
      <c r="H42" s="468" t="s">
        <v>3</v>
      </c>
      <c r="I42" s="468"/>
      <c r="J42" s="468"/>
      <c r="K42" s="468"/>
      <c r="L42" s="468"/>
      <c r="M42" s="469" t="s">
        <v>121</v>
      </c>
      <c r="N42" s="470"/>
      <c r="O42" s="470"/>
      <c r="P42" s="471"/>
      <c r="Q42" s="469" t="s">
        <v>122</v>
      </c>
      <c r="R42" s="470"/>
      <c r="S42" s="470"/>
      <c r="T42" s="470"/>
      <c r="U42" s="471"/>
    </row>
    <row r="43" spans="1:21" s="57" customFormat="1" ht="28.8" customHeight="1" x14ac:dyDescent="0.3">
      <c r="A43" s="468"/>
      <c r="B43" s="468"/>
      <c r="C43" s="468"/>
      <c r="D43" s="468"/>
      <c r="E43" s="468"/>
      <c r="F43" s="468"/>
      <c r="G43" s="468"/>
      <c r="H43" s="468"/>
      <c r="I43" s="468"/>
      <c r="J43" s="468"/>
      <c r="K43" s="468"/>
      <c r="L43" s="468"/>
      <c r="M43" s="469"/>
      <c r="N43" s="470"/>
      <c r="O43" s="470"/>
      <c r="P43" s="471"/>
      <c r="Q43" s="469"/>
      <c r="R43" s="470"/>
      <c r="S43" s="470"/>
      <c r="T43" s="470"/>
      <c r="U43" s="471"/>
    </row>
    <row r="44" spans="1:21" s="57" customFormat="1" ht="28.8" customHeight="1" x14ac:dyDescent="0.3">
      <c r="A44" s="468"/>
      <c r="B44" s="468"/>
      <c r="C44" s="468"/>
      <c r="D44" s="468"/>
      <c r="E44" s="468"/>
      <c r="F44" s="468"/>
      <c r="G44" s="468"/>
      <c r="H44" s="468"/>
      <c r="I44" s="468"/>
      <c r="J44" s="468"/>
      <c r="K44" s="468"/>
      <c r="L44" s="468"/>
      <c r="M44" s="469"/>
      <c r="N44" s="470"/>
      <c r="O44" s="470"/>
      <c r="P44" s="471"/>
      <c r="Q44" s="469"/>
      <c r="R44" s="470"/>
      <c r="S44" s="470"/>
      <c r="T44" s="470"/>
      <c r="U44" s="471"/>
    </row>
    <row r="45" spans="1:21" s="57" customFormat="1" ht="28.8" customHeight="1" x14ac:dyDescent="0.3">
      <c r="A45" s="468"/>
      <c r="B45" s="468"/>
      <c r="C45" s="468"/>
      <c r="D45" s="468"/>
      <c r="E45" s="468"/>
      <c r="F45" s="468"/>
      <c r="G45" s="468"/>
      <c r="H45" s="468"/>
      <c r="I45" s="468"/>
      <c r="J45" s="468"/>
      <c r="K45" s="468"/>
      <c r="L45" s="468"/>
      <c r="M45" s="469"/>
      <c r="N45" s="470"/>
      <c r="O45" s="470"/>
      <c r="P45" s="471"/>
      <c r="Q45" s="469"/>
      <c r="R45" s="470"/>
      <c r="S45" s="470"/>
      <c r="T45" s="470"/>
      <c r="U45" s="471"/>
    </row>
    <row r="46" spans="1:21" s="57" customFormat="1" ht="28.8" customHeight="1" x14ac:dyDescent="0.3">
      <c r="A46" s="468"/>
      <c r="B46" s="468"/>
      <c r="C46" s="468"/>
      <c r="D46" s="468"/>
      <c r="E46" s="468"/>
      <c r="F46" s="468"/>
      <c r="G46" s="468"/>
      <c r="H46" s="468"/>
      <c r="I46" s="468"/>
      <c r="J46" s="468"/>
      <c r="K46" s="468"/>
      <c r="L46" s="468"/>
      <c r="M46" s="469"/>
      <c r="N46" s="470"/>
      <c r="O46" s="470"/>
      <c r="P46" s="471"/>
      <c r="Q46" s="469"/>
      <c r="R46" s="470"/>
      <c r="S46" s="470"/>
      <c r="T46" s="470"/>
      <c r="U46" s="471"/>
    </row>
    <row r="47" spans="1:21" s="57" customFormat="1" ht="28.8" customHeight="1" x14ac:dyDescent="0.3">
      <c r="A47" s="468"/>
      <c r="B47" s="468"/>
      <c r="C47" s="468"/>
      <c r="D47" s="468"/>
      <c r="E47" s="468"/>
      <c r="F47" s="468"/>
      <c r="G47" s="468"/>
      <c r="H47" s="468"/>
      <c r="I47" s="468"/>
      <c r="J47" s="468"/>
      <c r="K47" s="468"/>
      <c r="L47" s="468"/>
      <c r="M47" s="469"/>
      <c r="N47" s="470"/>
      <c r="O47" s="470"/>
      <c r="P47" s="471"/>
      <c r="Q47" s="469"/>
      <c r="R47" s="470"/>
      <c r="S47" s="470"/>
      <c r="T47" s="470"/>
      <c r="U47" s="471"/>
    </row>
    <row r="48" spans="1:21" s="57" customFormat="1" ht="28.8" customHeight="1" x14ac:dyDescent="0.3">
      <c r="A48" s="468"/>
      <c r="B48" s="468"/>
      <c r="C48" s="468"/>
      <c r="D48" s="468"/>
      <c r="E48" s="468"/>
      <c r="F48" s="468"/>
      <c r="G48" s="468"/>
      <c r="H48" s="468"/>
      <c r="I48" s="468"/>
      <c r="J48" s="468"/>
      <c r="K48" s="468"/>
      <c r="L48" s="468"/>
      <c r="M48" s="469"/>
      <c r="N48" s="470"/>
      <c r="O48" s="470"/>
      <c r="P48" s="471"/>
      <c r="Q48" s="469"/>
      <c r="R48" s="470"/>
      <c r="S48" s="470"/>
      <c r="T48" s="470"/>
      <c r="U48" s="471"/>
    </row>
    <row r="49" spans="1:21" s="57" customFormat="1" ht="28.8" customHeight="1" x14ac:dyDescent="0.3">
      <c r="A49" s="468"/>
      <c r="B49" s="468"/>
      <c r="C49" s="468"/>
      <c r="D49" s="468"/>
      <c r="E49" s="468"/>
      <c r="F49" s="468"/>
      <c r="G49" s="468"/>
      <c r="H49" s="468"/>
      <c r="I49" s="468"/>
      <c r="J49" s="468"/>
      <c r="K49" s="468"/>
      <c r="L49" s="468"/>
      <c r="M49" s="469"/>
      <c r="N49" s="470"/>
      <c r="O49" s="470"/>
      <c r="P49" s="471"/>
      <c r="Q49" s="469"/>
      <c r="R49" s="470"/>
      <c r="S49" s="470"/>
      <c r="T49" s="470"/>
      <c r="U49" s="471"/>
    </row>
    <row r="50" spans="1:21" s="57" customFormat="1" ht="28.8" customHeight="1" x14ac:dyDescent="0.3">
      <c r="A50" s="468"/>
      <c r="B50" s="468"/>
      <c r="C50" s="468"/>
      <c r="D50" s="468"/>
      <c r="E50" s="468"/>
      <c r="F50" s="468"/>
      <c r="G50" s="468"/>
      <c r="H50" s="468"/>
      <c r="I50" s="468"/>
      <c r="J50" s="468"/>
      <c r="K50" s="468"/>
      <c r="L50" s="468"/>
      <c r="M50" s="469"/>
      <c r="N50" s="470"/>
      <c r="O50" s="470"/>
      <c r="P50" s="471"/>
      <c r="Q50" s="469"/>
      <c r="R50" s="470"/>
      <c r="S50" s="470"/>
      <c r="T50" s="470"/>
      <c r="U50" s="471"/>
    </row>
    <row r="51" spans="1:21" s="57" customFormat="1" ht="28.8" customHeight="1" x14ac:dyDescent="0.3">
      <c r="A51" s="468"/>
      <c r="B51" s="468"/>
      <c r="C51" s="468"/>
      <c r="D51" s="468"/>
      <c r="E51" s="468"/>
      <c r="F51" s="468"/>
      <c r="G51" s="468"/>
      <c r="H51" s="468"/>
      <c r="I51" s="468"/>
      <c r="J51" s="468"/>
      <c r="K51" s="468"/>
      <c r="L51" s="468"/>
      <c r="M51" s="469"/>
      <c r="N51" s="470"/>
      <c r="O51" s="470"/>
      <c r="P51" s="471"/>
      <c r="Q51" s="469"/>
      <c r="R51" s="470"/>
      <c r="S51" s="470"/>
      <c r="T51" s="470"/>
      <c r="U51" s="471"/>
    </row>
    <row r="52" spans="1:21" ht="31.5" customHeight="1" x14ac:dyDescent="0.3"/>
    <row r="53" spans="1:21" ht="114" customHeight="1" x14ac:dyDescent="0.3"/>
  </sheetData>
  <sheetProtection algorithmName="SHA-512" hashValue="+SkWEo8VQRT+7Tk/fix9iGvKZQZv3k3ZsJCEPDn8iAz5bHZ7ysLFJqX6A0zgI3DrBC2tCcixDi7XSvxoSIgxyQ==" saltValue="XlnmRWvDmP+8qgCz9nYq5w==" spinCount="100000" sheet="1" objects="1" scenarios="1"/>
  <mergeCells count="190">
    <mergeCell ref="Q49:U49"/>
    <mergeCell ref="M50:P50"/>
    <mergeCell ref="Q50:U50"/>
    <mergeCell ref="M47:P47"/>
    <mergeCell ref="Q47:U47"/>
    <mergeCell ref="M48:P48"/>
    <mergeCell ref="Q48:U48"/>
    <mergeCell ref="A51:G51"/>
    <mergeCell ref="H51:L51"/>
    <mergeCell ref="M51:P51"/>
    <mergeCell ref="Q51:U51"/>
    <mergeCell ref="M46:P46"/>
    <mergeCell ref="A49:G49"/>
    <mergeCell ref="H49:L49"/>
    <mergeCell ref="A50:G50"/>
    <mergeCell ref="H50:L50"/>
    <mergeCell ref="A47:G47"/>
    <mergeCell ref="H47:L47"/>
    <mergeCell ref="A48:G48"/>
    <mergeCell ref="H48:L48"/>
    <mergeCell ref="M49:P49"/>
    <mergeCell ref="A43:G43"/>
    <mergeCell ref="H43:L43"/>
    <mergeCell ref="A44:G44"/>
    <mergeCell ref="H44:L44"/>
    <mergeCell ref="M43:P43"/>
    <mergeCell ref="Q43:U43"/>
    <mergeCell ref="M44:P44"/>
    <mergeCell ref="Q44:U44"/>
    <mergeCell ref="M45:P45"/>
    <mergeCell ref="Q45:U45"/>
    <mergeCell ref="E34:G34"/>
    <mergeCell ref="H34:J34"/>
    <mergeCell ref="K34:M34"/>
    <mergeCell ref="N34:P34"/>
    <mergeCell ref="Q34:S34"/>
    <mergeCell ref="E33:G33"/>
    <mergeCell ref="H33:J33"/>
    <mergeCell ref="K33:M33"/>
    <mergeCell ref="N33:P33"/>
    <mergeCell ref="Q33:S33"/>
    <mergeCell ref="E32:G32"/>
    <mergeCell ref="H32:J32"/>
    <mergeCell ref="K32:M32"/>
    <mergeCell ref="N32:P32"/>
    <mergeCell ref="Q32:S32"/>
    <mergeCell ref="E31:G31"/>
    <mergeCell ref="H31:J31"/>
    <mergeCell ref="K31:M31"/>
    <mergeCell ref="N31:P31"/>
    <mergeCell ref="Q31:S31"/>
    <mergeCell ref="E30:G30"/>
    <mergeCell ref="H30:J30"/>
    <mergeCell ref="K30:M30"/>
    <mergeCell ref="N30:P30"/>
    <mergeCell ref="Q30:S30"/>
    <mergeCell ref="E29:G29"/>
    <mergeCell ref="H29:J29"/>
    <mergeCell ref="K29:M29"/>
    <mergeCell ref="N29:P29"/>
    <mergeCell ref="Q29:S29"/>
    <mergeCell ref="E28:G28"/>
    <mergeCell ref="H28:J28"/>
    <mergeCell ref="K28:M28"/>
    <mergeCell ref="N28:P28"/>
    <mergeCell ref="Q28:S28"/>
    <mergeCell ref="E27:G27"/>
    <mergeCell ref="H27:J27"/>
    <mergeCell ref="K27:M27"/>
    <mergeCell ref="N27:P27"/>
    <mergeCell ref="Q27:S27"/>
    <mergeCell ref="E26:G26"/>
    <mergeCell ref="H26:J26"/>
    <mergeCell ref="K26:M26"/>
    <mergeCell ref="N26:P26"/>
    <mergeCell ref="Q26:S26"/>
    <mergeCell ref="E25:G25"/>
    <mergeCell ref="H25:J25"/>
    <mergeCell ref="K25:M25"/>
    <mergeCell ref="N25:P25"/>
    <mergeCell ref="Q25:S25"/>
    <mergeCell ref="E24:G24"/>
    <mergeCell ref="H24:J24"/>
    <mergeCell ref="K24:M24"/>
    <mergeCell ref="N24:P24"/>
    <mergeCell ref="Q24:S24"/>
    <mergeCell ref="E23:G23"/>
    <mergeCell ref="H23:J23"/>
    <mergeCell ref="K23:M23"/>
    <mergeCell ref="N23:P23"/>
    <mergeCell ref="Q23:S23"/>
    <mergeCell ref="E22:G22"/>
    <mergeCell ref="H22:J22"/>
    <mergeCell ref="K22:M22"/>
    <mergeCell ref="N22:P22"/>
    <mergeCell ref="Q22:S22"/>
    <mergeCell ref="E21:G21"/>
    <mergeCell ref="H21:J21"/>
    <mergeCell ref="K21:M21"/>
    <mergeCell ref="N21:P21"/>
    <mergeCell ref="Q21:S21"/>
    <mergeCell ref="E20:G20"/>
    <mergeCell ref="H20:J20"/>
    <mergeCell ref="K20:M20"/>
    <mergeCell ref="N20:P20"/>
    <mergeCell ref="Q20:S20"/>
    <mergeCell ref="E19:G19"/>
    <mergeCell ref="H19:J19"/>
    <mergeCell ref="K19:M19"/>
    <mergeCell ref="N19:P19"/>
    <mergeCell ref="Q19:S19"/>
    <mergeCell ref="E18:G18"/>
    <mergeCell ref="H18:J18"/>
    <mergeCell ref="K18:M18"/>
    <mergeCell ref="N18:P18"/>
    <mergeCell ref="Q18:S18"/>
    <mergeCell ref="E17:G17"/>
    <mergeCell ref="H17:J17"/>
    <mergeCell ref="K17:M17"/>
    <mergeCell ref="N17:P17"/>
    <mergeCell ref="Q17:S17"/>
    <mergeCell ref="Q15:S15"/>
    <mergeCell ref="E14:G14"/>
    <mergeCell ref="H14:J14"/>
    <mergeCell ref="K14:M14"/>
    <mergeCell ref="N14:P14"/>
    <mergeCell ref="Q14:S14"/>
    <mergeCell ref="E13:G13"/>
    <mergeCell ref="H13:J13"/>
    <mergeCell ref="K13:M13"/>
    <mergeCell ref="N13:P13"/>
    <mergeCell ref="Q13:S13"/>
    <mergeCell ref="E2:U2"/>
    <mergeCell ref="A3:D3"/>
    <mergeCell ref="E3:U3"/>
    <mergeCell ref="A4:D4"/>
    <mergeCell ref="E4:U4"/>
    <mergeCell ref="E12:G12"/>
    <mergeCell ref="H12:J12"/>
    <mergeCell ref="K12:M12"/>
    <mergeCell ref="N12:P12"/>
    <mergeCell ref="Q12:S12"/>
    <mergeCell ref="A13:D13"/>
    <mergeCell ref="A5:D5"/>
    <mergeCell ref="A6:D6"/>
    <mergeCell ref="E6:U6"/>
    <mergeCell ref="Q46:U46"/>
    <mergeCell ref="A36:U36"/>
    <mergeCell ref="A37:U37"/>
    <mergeCell ref="A38:U38"/>
    <mergeCell ref="A39:U39"/>
    <mergeCell ref="A40:U40"/>
    <mergeCell ref="A41:U41"/>
    <mergeCell ref="A45:G45"/>
    <mergeCell ref="H45:L45"/>
    <mergeCell ref="A46:G46"/>
    <mergeCell ref="H46:L46"/>
    <mergeCell ref="E16:G16"/>
    <mergeCell ref="H16:J16"/>
    <mergeCell ref="K16:M16"/>
    <mergeCell ref="N16:P16"/>
    <mergeCell ref="Q16:S16"/>
    <mergeCell ref="E15:G15"/>
    <mergeCell ref="H15:J15"/>
    <mergeCell ref="K15:M15"/>
    <mergeCell ref="N15:P15"/>
    <mergeCell ref="A35:U35"/>
    <mergeCell ref="A42:G42"/>
    <mergeCell ref="H42:L42"/>
    <mergeCell ref="M42:P42"/>
    <mergeCell ref="Q42:U42"/>
    <mergeCell ref="F5:H5"/>
    <mergeCell ref="I5:J5"/>
    <mergeCell ref="K5:M5"/>
    <mergeCell ref="N5:U5"/>
    <mergeCell ref="A7:D7"/>
    <mergeCell ref="E7:U7"/>
    <mergeCell ref="A8:D8"/>
    <mergeCell ref="E8:U8"/>
    <mergeCell ref="A9:D9"/>
    <mergeCell ref="E9:G9"/>
    <mergeCell ref="H9:J9"/>
    <mergeCell ref="K9:M9"/>
    <mergeCell ref="N9:P9"/>
    <mergeCell ref="Q9:S9"/>
    <mergeCell ref="T9:T13"/>
    <mergeCell ref="U9:U13"/>
    <mergeCell ref="A10:D10"/>
    <mergeCell ref="A11:D11"/>
    <mergeCell ref="A12:D12"/>
  </mergeCells>
  <printOptions horizontalCentered="1"/>
  <pageMargins left="0.23622047244094491" right="0.23622047244094491" top="0.39370078740157483" bottom="0.59055118110236227" header="0.31496062992125984" footer="0.27559055118110237"/>
  <pageSetup paperSize="9" scale="50" fitToHeight="2" orientation="landscape" r:id="rId1"/>
  <headerFooter>
    <oddFooter>&amp;L&amp;9Podpora odborného vzdělávání zaměstnanců II
reg. č. CZ.03.1.52/0.0/0.0/15_021/0000053
OSÚ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workbookViewId="0">
      <pane ySplit="8" topLeftCell="A9" activePane="bottomLeft" state="frozen"/>
      <selection pane="bottomLeft" activeCell="H4" sqref="H4"/>
    </sheetView>
  </sheetViews>
  <sheetFormatPr defaultColWidth="4.44140625" defaultRowHeight="14.4" x14ac:dyDescent="0.3"/>
  <cols>
    <col min="1" max="1" width="4.88671875" style="1" customWidth="1"/>
    <col min="2" max="3" width="18.21875" style="1" customWidth="1"/>
    <col min="4" max="4" width="5" style="1" bestFit="1" customWidth="1"/>
    <col min="5" max="5" width="12.6640625" style="1" customWidth="1"/>
    <col min="6" max="6" width="14.77734375" style="1" customWidth="1"/>
    <col min="7" max="7" width="10.21875" style="1" customWidth="1"/>
    <col min="8" max="8" width="14.77734375" style="1" customWidth="1"/>
    <col min="9" max="9" width="19.44140625" style="1" customWidth="1"/>
    <col min="10" max="16384" width="4.44140625" style="1"/>
  </cols>
  <sheetData>
    <row r="1" spans="1:9" ht="69.599999999999994" customHeight="1" thickBot="1" x14ac:dyDescent="0.65">
      <c r="A1" s="528" t="s">
        <v>124</v>
      </c>
      <c r="B1" s="528"/>
      <c r="C1" s="528"/>
      <c r="D1" s="528"/>
      <c r="E1" s="528"/>
      <c r="F1" s="528"/>
      <c r="G1" s="528"/>
      <c r="H1" s="528"/>
      <c r="I1" s="528"/>
    </row>
    <row r="2" spans="1:9" ht="15.6" x14ac:dyDescent="0.3">
      <c r="A2" s="529" t="s">
        <v>107</v>
      </c>
      <c r="B2" s="530"/>
      <c r="C2" s="530"/>
      <c r="D2" s="530"/>
      <c r="E2" s="530" t="str">
        <f>IF('Příloha 1 k dohodě'!C5="","",'Příloha 1 k dohodě'!C5)</f>
        <v/>
      </c>
      <c r="F2" s="530"/>
      <c r="G2" s="530"/>
      <c r="H2" s="530"/>
      <c r="I2" s="531"/>
    </row>
    <row r="3" spans="1:9" ht="15.6" x14ac:dyDescent="0.3">
      <c r="A3" s="532" t="s">
        <v>108</v>
      </c>
      <c r="B3" s="533"/>
      <c r="C3" s="533"/>
      <c r="D3" s="533"/>
      <c r="E3" s="533" t="str">
        <f>IF('Příloha 1 k dohodě'!C8="","",'Příloha 1 k dohodě'!C8)</f>
        <v/>
      </c>
      <c r="F3" s="533"/>
      <c r="G3" s="533"/>
      <c r="H3" s="533"/>
      <c r="I3" s="534"/>
    </row>
    <row r="4" spans="1:9" ht="20.100000000000001" customHeight="1" x14ac:dyDescent="0.3">
      <c r="A4" s="535" t="s">
        <v>109</v>
      </c>
      <c r="B4" s="536"/>
      <c r="C4" s="536"/>
      <c r="D4" s="536"/>
      <c r="E4" s="34" t="s">
        <v>116</v>
      </c>
      <c r="F4" s="177" t="str">
        <f>IF('Evidence docházky'!F5="","",'Evidence docházky'!F5)</f>
        <v/>
      </c>
      <c r="G4" s="34" t="s">
        <v>120</v>
      </c>
      <c r="H4" s="35" t="str">
        <f>IF('Evidence docházky'!K5="","",'Evidence docházky'!K5)</f>
        <v/>
      </c>
      <c r="I4" s="37"/>
    </row>
    <row r="5" spans="1:9" ht="20.100000000000001" customHeight="1" x14ac:dyDescent="0.3">
      <c r="A5" s="535" t="s">
        <v>125</v>
      </c>
      <c r="B5" s="536"/>
      <c r="C5" s="536"/>
      <c r="D5" s="536"/>
      <c r="E5" s="518"/>
      <c r="F5" s="518"/>
      <c r="G5" s="518"/>
      <c r="H5" s="518"/>
      <c r="I5" s="519"/>
    </row>
    <row r="6" spans="1:9" ht="20.100000000000001" customHeight="1" x14ac:dyDescent="0.3">
      <c r="A6" s="520" t="s">
        <v>126</v>
      </c>
      <c r="B6" s="521"/>
      <c r="C6" s="521"/>
      <c r="D6" s="521"/>
      <c r="E6" s="524"/>
      <c r="F6" s="524"/>
      <c r="G6" s="524"/>
      <c r="H6" s="524"/>
      <c r="I6" s="525"/>
    </row>
    <row r="7" spans="1:9" ht="45" customHeight="1" thickBot="1" x14ac:dyDescent="0.35">
      <c r="A7" s="522"/>
      <c r="B7" s="523"/>
      <c r="C7" s="523"/>
      <c r="D7" s="523"/>
      <c r="E7" s="526"/>
      <c r="F7" s="526"/>
      <c r="G7" s="526"/>
      <c r="H7" s="526"/>
      <c r="I7" s="527"/>
    </row>
    <row r="8" spans="1:9" ht="43.2" x14ac:dyDescent="0.3">
      <c r="A8" s="36" t="s">
        <v>112</v>
      </c>
      <c r="B8" s="36" t="s">
        <v>6</v>
      </c>
      <c r="C8" s="36" t="s">
        <v>7</v>
      </c>
      <c r="D8" s="36" t="s">
        <v>43</v>
      </c>
      <c r="E8" s="36" t="s">
        <v>127</v>
      </c>
      <c r="F8" s="36" t="s">
        <v>128</v>
      </c>
      <c r="G8" s="36" t="s">
        <v>129</v>
      </c>
      <c r="H8" s="516" t="s">
        <v>130</v>
      </c>
      <c r="I8" s="517"/>
    </row>
    <row r="9" spans="1:9" ht="28.8" customHeight="1" x14ac:dyDescent="0.3">
      <c r="A9" s="4">
        <v>1</v>
      </c>
      <c r="B9" s="578" t="str">
        <f>IF('Příloha 1 k dohodě'!B11="","",'Příloha 1 k dohodě'!B11)</f>
        <v/>
      </c>
      <c r="C9" s="578" t="str">
        <f>IF('Příloha 1 k dohodě'!C11="","",'Příloha 1 k dohodě'!C11)</f>
        <v/>
      </c>
      <c r="D9" s="578" t="str">
        <f>IF('Příloha 1 k dohodě'!D11="","",'Příloha 1 k dohodě'!D11)</f>
        <v/>
      </c>
      <c r="E9" s="5"/>
      <c r="F9" s="7" t="str">
        <f>IF(E9="","",IF($E$5="","",E9/$E$5))</f>
        <v/>
      </c>
      <c r="G9" s="5"/>
      <c r="H9" s="577"/>
      <c r="I9" s="577"/>
    </row>
    <row r="10" spans="1:9" ht="28.8" customHeight="1" x14ac:dyDescent="0.3">
      <c r="A10" s="4">
        <v>2</v>
      </c>
      <c r="B10" s="578" t="str">
        <f>IF('Příloha 1 k dohodě'!B12="","",'Příloha 1 k dohodě'!B12)</f>
        <v/>
      </c>
      <c r="C10" s="578"/>
      <c r="D10" s="578" t="str">
        <f>IF('Příloha 1 k dohodě'!D12="","",'Příloha 1 k dohodě'!D12)</f>
        <v/>
      </c>
      <c r="E10" s="5"/>
      <c r="F10" s="7" t="str">
        <f t="shared" ref="F10:F28" si="0">IF(E10="","",IF($E$5="","",E10/$E$5))</f>
        <v/>
      </c>
      <c r="G10" s="5"/>
      <c r="H10" s="577"/>
      <c r="I10" s="577"/>
    </row>
    <row r="11" spans="1:9" ht="28.8" customHeight="1" x14ac:dyDescent="0.3">
      <c r="A11" s="4">
        <v>3</v>
      </c>
      <c r="B11" s="578" t="str">
        <f>IF('Příloha 1 k dohodě'!B13="","",'Příloha 1 k dohodě'!B13)</f>
        <v/>
      </c>
      <c r="C11" s="578"/>
      <c r="D11" s="578" t="str">
        <f>IF('Příloha 1 k dohodě'!D13="","",'Příloha 1 k dohodě'!D13)</f>
        <v/>
      </c>
      <c r="E11" s="5"/>
      <c r="F11" s="7" t="str">
        <f t="shared" si="0"/>
        <v/>
      </c>
      <c r="G11" s="5"/>
      <c r="H11" s="577"/>
      <c r="I11" s="577"/>
    </row>
    <row r="12" spans="1:9" ht="28.8" customHeight="1" x14ac:dyDescent="0.3">
      <c r="A12" s="4">
        <v>4</v>
      </c>
      <c r="B12" s="578" t="str">
        <f>IF('Příloha 1 k dohodě'!B14="","",'Příloha 1 k dohodě'!B14)</f>
        <v/>
      </c>
      <c r="C12" s="578" t="s">
        <v>141</v>
      </c>
      <c r="D12" s="578" t="str">
        <f>IF('Příloha 1 k dohodě'!D14="","",'Příloha 1 k dohodě'!D14)</f>
        <v/>
      </c>
      <c r="E12" s="5"/>
      <c r="F12" s="7" t="str">
        <f t="shared" si="0"/>
        <v/>
      </c>
      <c r="G12" s="5"/>
      <c r="H12" s="577"/>
      <c r="I12" s="577"/>
    </row>
    <row r="13" spans="1:9" ht="28.8" customHeight="1" x14ac:dyDescent="0.3">
      <c r="A13" s="4">
        <v>5</v>
      </c>
      <c r="B13" s="578" t="str">
        <f>IF('Příloha 1 k dohodě'!B15="","",'Příloha 1 k dohodě'!B15)</f>
        <v/>
      </c>
      <c r="C13" s="578" t="s">
        <v>141</v>
      </c>
      <c r="D13" s="578" t="str">
        <f>IF('Příloha 1 k dohodě'!D15="","",'Příloha 1 k dohodě'!D15)</f>
        <v/>
      </c>
      <c r="E13" s="5"/>
      <c r="F13" s="7" t="str">
        <f t="shared" si="0"/>
        <v/>
      </c>
      <c r="G13" s="5"/>
      <c r="H13" s="577"/>
      <c r="I13" s="577"/>
    </row>
    <row r="14" spans="1:9" ht="28.8" customHeight="1" x14ac:dyDescent="0.3">
      <c r="A14" s="4">
        <v>6</v>
      </c>
      <c r="B14" s="578" t="str">
        <f>IF('Příloha 1 k dohodě'!B16="","",'Příloha 1 k dohodě'!B16)</f>
        <v/>
      </c>
      <c r="C14" s="578" t="s">
        <v>141</v>
      </c>
      <c r="D14" s="578" t="str">
        <f>IF('Příloha 1 k dohodě'!D16="","",'Příloha 1 k dohodě'!D16)</f>
        <v/>
      </c>
      <c r="E14" s="5"/>
      <c r="F14" s="7" t="str">
        <f t="shared" si="0"/>
        <v/>
      </c>
      <c r="G14" s="5"/>
      <c r="H14" s="577"/>
      <c r="I14" s="577"/>
    </row>
    <row r="15" spans="1:9" ht="28.8" customHeight="1" x14ac:dyDescent="0.3">
      <c r="A15" s="4">
        <v>7</v>
      </c>
      <c r="B15" s="578" t="str">
        <f>IF('Příloha 1 k dohodě'!B17="","",'Příloha 1 k dohodě'!B17)</f>
        <v/>
      </c>
      <c r="C15" s="578" t="s">
        <v>141</v>
      </c>
      <c r="D15" s="578" t="str">
        <f>IF('Příloha 1 k dohodě'!D17="","",'Příloha 1 k dohodě'!D17)</f>
        <v/>
      </c>
      <c r="E15" s="5"/>
      <c r="F15" s="7" t="str">
        <f t="shared" si="0"/>
        <v/>
      </c>
      <c r="G15" s="5"/>
      <c r="H15" s="577"/>
      <c r="I15" s="577"/>
    </row>
    <row r="16" spans="1:9" ht="28.8" customHeight="1" x14ac:dyDescent="0.3">
      <c r="A16" s="4">
        <v>8</v>
      </c>
      <c r="B16" s="578" t="str">
        <f>IF('Příloha 1 k dohodě'!B18="","",'Příloha 1 k dohodě'!B18)</f>
        <v/>
      </c>
      <c r="C16" s="578" t="s">
        <v>141</v>
      </c>
      <c r="D16" s="578" t="str">
        <f>IF('Příloha 1 k dohodě'!D18="","",'Příloha 1 k dohodě'!D18)</f>
        <v/>
      </c>
      <c r="E16" s="5"/>
      <c r="F16" s="7" t="str">
        <f t="shared" si="0"/>
        <v/>
      </c>
      <c r="G16" s="5"/>
      <c r="H16" s="577"/>
      <c r="I16" s="577"/>
    </row>
    <row r="17" spans="1:9" ht="28.8" customHeight="1" x14ac:dyDescent="0.3">
      <c r="A17" s="4">
        <v>9</v>
      </c>
      <c r="B17" s="578" t="str">
        <f>IF('Příloha 1 k dohodě'!B19="","",'Příloha 1 k dohodě'!B19)</f>
        <v/>
      </c>
      <c r="C17" s="578" t="s">
        <v>141</v>
      </c>
      <c r="D17" s="578" t="str">
        <f>IF('Příloha 1 k dohodě'!D19="","",'Příloha 1 k dohodě'!D19)</f>
        <v/>
      </c>
      <c r="E17" s="5"/>
      <c r="F17" s="7" t="str">
        <f t="shared" si="0"/>
        <v/>
      </c>
      <c r="G17" s="5"/>
      <c r="H17" s="577"/>
      <c r="I17" s="577"/>
    </row>
    <row r="18" spans="1:9" ht="28.8" customHeight="1" x14ac:dyDescent="0.3">
      <c r="A18" s="4">
        <v>10</v>
      </c>
      <c r="B18" s="578" t="str">
        <f>IF('Příloha 1 k dohodě'!B20="","",'Příloha 1 k dohodě'!B20)</f>
        <v/>
      </c>
      <c r="C18" s="578" t="s">
        <v>141</v>
      </c>
      <c r="D18" s="578" t="str">
        <f>IF('Příloha 1 k dohodě'!D20="","",'Příloha 1 k dohodě'!D20)</f>
        <v/>
      </c>
      <c r="E18" s="5"/>
      <c r="F18" s="7" t="str">
        <f t="shared" si="0"/>
        <v/>
      </c>
      <c r="G18" s="5"/>
      <c r="H18" s="577"/>
      <c r="I18" s="577"/>
    </row>
    <row r="19" spans="1:9" ht="28.8" customHeight="1" x14ac:dyDescent="0.3">
      <c r="A19" s="4">
        <v>11</v>
      </c>
      <c r="B19" s="578" t="str">
        <f>IF('Příloha 1 k dohodě'!B21="","",'Příloha 1 k dohodě'!B21)</f>
        <v/>
      </c>
      <c r="C19" s="578" t="s">
        <v>141</v>
      </c>
      <c r="D19" s="578" t="str">
        <f>IF('Příloha 1 k dohodě'!D21="","",'Příloha 1 k dohodě'!D21)</f>
        <v/>
      </c>
      <c r="E19" s="5"/>
      <c r="F19" s="7" t="str">
        <f t="shared" si="0"/>
        <v/>
      </c>
      <c r="G19" s="5"/>
      <c r="H19" s="577"/>
      <c r="I19" s="577"/>
    </row>
    <row r="20" spans="1:9" ht="28.8" customHeight="1" x14ac:dyDescent="0.3">
      <c r="A20" s="4">
        <v>12</v>
      </c>
      <c r="B20" s="578" t="str">
        <f>IF('Příloha 1 k dohodě'!B22="","",'Příloha 1 k dohodě'!B22)</f>
        <v/>
      </c>
      <c r="C20" s="578" t="s">
        <v>141</v>
      </c>
      <c r="D20" s="578" t="str">
        <f>IF('Příloha 1 k dohodě'!D22="","",'Příloha 1 k dohodě'!D22)</f>
        <v/>
      </c>
      <c r="E20" s="5"/>
      <c r="F20" s="7" t="str">
        <f t="shared" si="0"/>
        <v/>
      </c>
      <c r="G20" s="5"/>
      <c r="H20" s="577"/>
      <c r="I20" s="577"/>
    </row>
    <row r="21" spans="1:9" ht="28.8" customHeight="1" x14ac:dyDescent="0.3">
      <c r="A21" s="4">
        <v>13</v>
      </c>
      <c r="B21" s="578" t="str">
        <f>IF('Příloha 1 k dohodě'!B23="","",'Příloha 1 k dohodě'!B23)</f>
        <v/>
      </c>
      <c r="C21" s="578" t="s">
        <v>141</v>
      </c>
      <c r="D21" s="578" t="str">
        <f>IF('Příloha 1 k dohodě'!D23="","",'Příloha 1 k dohodě'!D23)</f>
        <v/>
      </c>
      <c r="E21" s="5"/>
      <c r="F21" s="7" t="str">
        <f t="shared" si="0"/>
        <v/>
      </c>
      <c r="G21" s="5"/>
      <c r="H21" s="577"/>
      <c r="I21" s="577"/>
    </row>
    <row r="22" spans="1:9" ht="28.8" customHeight="1" x14ac:dyDescent="0.3">
      <c r="A22" s="4">
        <v>14</v>
      </c>
      <c r="B22" s="578" t="str">
        <f>IF('Příloha 1 k dohodě'!B24="","",'Příloha 1 k dohodě'!B24)</f>
        <v/>
      </c>
      <c r="C22" s="578" t="s">
        <v>141</v>
      </c>
      <c r="D22" s="578" t="str">
        <f>IF('Příloha 1 k dohodě'!D24="","",'Příloha 1 k dohodě'!D24)</f>
        <v/>
      </c>
      <c r="E22" s="5"/>
      <c r="F22" s="7" t="str">
        <f t="shared" si="0"/>
        <v/>
      </c>
      <c r="G22" s="5"/>
      <c r="H22" s="577"/>
      <c r="I22" s="577"/>
    </row>
    <row r="23" spans="1:9" ht="28.8" customHeight="1" x14ac:dyDescent="0.3">
      <c r="A23" s="4">
        <v>15</v>
      </c>
      <c r="B23" s="578" t="str">
        <f>IF('Příloha 1 k dohodě'!B25="","",'Příloha 1 k dohodě'!B25)</f>
        <v/>
      </c>
      <c r="C23" s="578" t="s">
        <v>141</v>
      </c>
      <c r="D23" s="578" t="str">
        <f>IF('Příloha 1 k dohodě'!D25="","",'Příloha 1 k dohodě'!D25)</f>
        <v/>
      </c>
      <c r="E23" s="5"/>
      <c r="F23" s="7" t="str">
        <f t="shared" si="0"/>
        <v/>
      </c>
      <c r="G23" s="5"/>
      <c r="H23" s="577"/>
      <c r="I23" s="577"/>
    </row>
    <row r="24" spans="1:9" ht="28.8" customHeight="1" x14ac:dyDescent="0.3">
      <c r="A24" s="4">
        <v>16</v>
      </c>
      <c r="B24" s="578" t="str">
        <f>IF('Příloha 1 k dohodě'!B26="","",'Příloha 1 k dohodě'!B26)</f>
        <v/>
      </c>
      <c r="C24" s="578" t="s">
        <v>141</v>
      </c>
      <c r="D24" s="578" t="str">
        <f>IF('Příloha 1 k dohodě'!D26="","",'Příloha 1 k dohodě'!D26)</f>
        <v/>
      </c>
      <c r="E24" s="5"/>
      <c r="F24" s="7" t="str">
        <f t="shared" si="0"/>
        <v/>
      </c>
      <c r="G24" s="5"/>
      <c r="H24" s="577"/>
      <c r="I24" s="577"/>
    </row>
    <row r="25" spans="1:9" ht="28.8" customHeight="1" x14ac:dyDescent="0.3">
      <c r="A25" s="4">
        <v>17</v>
      </c>
      <c r="B25" s="578" t="str">
        <f>IF('Příloha 1 k dohodě'!B27="","",'Příloha 1 k dohodě'!B27)</f>
        <v/>
      </c>
      <c r="C25" s="578" t="s">
        <v>141</v>
      </c>
      <c r="D25" s="578" t="str">
        <f>IF('Příloha 1 k dohodě'!D27="","",'Příloha 1 k dohodě'!D27)</f>
        <v/>
      </c>
      <c r="E25" s="5"/>
      <c r="F25" s="7" t="str">
        <f t="shared" si="0"/>
        <v/>
      </c>
      <c r="G25" s="5"/>
      <c r="H25" s="577"/>
      <c r="I25" s="577"/>
    </row>
    <row r="26" spans="1:9" ht="28.8" customHeight="1" x14ac:dyDescent="0.3">
      <c r="A26" s="4">
        <v>18</v>
      </c>
      <c r="B26" s="578" t="str">
        <f>IF('Příloha 1 k dohodě'!B28="","",'Příloha 1 k dohodě'!B28)</f>
        <v/>
      </c>
      <c r="C26" s="578" t="s">
        <v>141</v>
      </c>
      <c r="D26" s="578" t="str">
        <f>IF('Příloha 1 k dohodě'!D28="","",'Příloha 1 k dohodě'!D28)</f>
        <v/>
      </c>
      <c r="E26" s="5"/>
      <c r="F26" s="7" t="str">
        <f t="shared" si="0"/>
        <v/>
      </c>
      <c r="G26" s="5"/>
      <c r="H26" s="577"/>
      <c r="I26" s="577"/>
    </row>
    <row r="27" spans="1:9" ht="28.8" customHeight="1" x14ac:dyDescent="0.3">
      <c r="A27" s="4">
        <v>19</v>
      </c>
      <c r="B27" s="578" t="str">
        <f>IF('Příloha 1 k dohodě'!B29="","",'Příloha 1 k dohodě'!B29)</f>
        <v/>
      </c>
      <c r="C27" s="578" t="s">
        <v>141</v>
      </c>
      <c r="D27" s="578" t="str">
        <f>IF('Příloha 1 k dohodě'!D29="","",'Příloha 1 k dohodě'!D29)</f>
        <v/>
      </c>
      <c r="E27" s="5"/>
      <c r="F27" s="7" t="str">
        <f t="shared" si="0"/>
        <v/>
      </c>
      <c r="G27" s="5"/>
      <c r="H27" s="577"/>
      <c r="I27" s="577"/>
    </row>
    <row r="28" spans="1:9" ht="28.8" customHeight="1" x14ac:dyDescent="0.3">
      <c r="A28" s="4">
        <v>20</v>
      </c>
      <c r="B28" s="578" t="str">
        <f>IF('Příloha 1 k dohodě'!B30="","",'Příloha 1 k dohodě'!B30)</f>
        <v/>
      </c>
      <c r="C28" s="578" t="s">
        <v>141</v>
      </c>
      <c r="D28" s="578" t="str">
        <f>IF('Příloha 1 k dohodě'!D30="","",'Příloha 1 k dohodě'!D30)</f>
        <v/>
      </c>
      <c r="E28" s="5"/>
      <c r="F28" s="7" t="str">
        <f t="shared" si="0"/>
        <v/>
      </c>
      <c r="G28" s="5"/>
      <c r="H28" s="577"/>
      <c r="I28" s="577"/>
    </row>
    <row r="29" spans="1:9" ht="50.4" customHeight="1" x14ac:dyDescent="0.3">
      <c r="A29" s="3"/>
      <c r="B29" s="3"/>
      <c r="C29" s="3"/>
      <c r="D29" s="3"/>
      <c r="E29" s="3"/>
      <c r="F29" s="3"/>
      <c r="G29" s="3"/>
      <c r="H29" s="6"/>
      <c r="I29" s="3"/>
    </row>
    <row r="30" spans="1:9" x14ac:dyDescent="0.3">
      <c r="A30" s="2"/>
      <c r="B30" s="3"/>
      <c r="C30" s="3"/>
      <c r="D30" s="3"/>
      <c r="E30" s="3"/>
      <c r="F30" s="3"/>
      <c r="G30" s="515" t="s">
        <v>131</v>
      </c>
      <c r="H30" s="515"/>
      <c r="I30" s="515"/>
    </row>
    <row r="31" spans="1:9" ht="15" customHeight="1" x14ac:dyDescent="0.3"/>
    <row r="32" spans="1:9" ht="15" customHeight="1" x14ac:dyDescent="0.3"/>
    <row r="33" ht="15" customHeight="1" x14ac:dyDescent="0.3"/>
    <row r="34" ht="15" customHeight="1" x14ac:dyDescent="0.3"/>
    <row r="37" ht="21.75" customHeight="1" x14ac:dyDescent="0.3"/>
  </sheetData>
  <sheetProtection algorithmName="SHA-512" hashValue="cvS3dITahIptn5IiPUyHVkGMcCZGL2dN4FCqBi4qS6t/itu886ekytoojQr21syZdJNRtgv2CoYOlV8EXMQRBg==" saltValue="4t2mU7Ut2vv6/cWEUZsbVQ==" spinCount="100000" sheet="1" objects="1" scenarios="1"/>
  <mergeCells count="32">
    <mergeCell ref="E5:I5"/>
    <mergeCell ref="A6:D7"/>
    <mergeCell ref="E6:I7"/>
    <mergeCell ref="A1:I1"/>
    <mergeCell ref="A2:D2"/>
    <mergeCell ref="E2:I2"/>
    <mergeCell ref="A3:D3"/>
    <mergeCell ref="E3:I3"/>
    <mergeCell ref="A4:D4"/>
    <mergeCell ref="A5:D5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8:I28"/>
    <mergeCell ref="G30:I30"/>
    <mergeCell ref="H23:I23"/>
    <mergeCell ref="H24:I24"/>
    <mergeCell ref="H25:I25"/>
    <mergeCell ref="H26:I26"/>
    <mergeCell ref="H27:I27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85" fitToHeight="3" orientation="portrait" horizontalDpi="300" verticalDpi="300" r:id="rId1"/>
  <headerFooter>
    <oddFooter xml:space="preserve">&amp;L&amp;9Podpora odborného vzdělávání zaměstnanců II
reg. č. CZ.03.1.52/0.0/0.0/15_021/0000053
&amp;"-,Tučné"OSÚ&amp;R
 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cis!$B$2:$B$3</xm:f>
          </x14:formula1>
          <xm:sqref>G9:G28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workbookViewId="0">
      <selection activeCell="A11" sqref="A11:C11"/>
    </sheetView>
  </sheetViews>
  <sheetFormatPr defaultRowHeight="14.4" x14ac:dyDescent="0.3"/>
  <cols>
    <col min="1" max="1" width="48.88671875" style="21" customWidth="1"/>
    <col min="2" max="2" width="6.44140625" style="21" customWidth="1"/>
    <col min="3" max="3" width="50.21875" style="21" customWidth="1"/>
    <col min="4" max="16384" width="8.88671875" style="21"/>
  </cols>
  <sheetData>
    <row r="1" spans="1:3" ht="127.8" customHeight="1" thickBot="1" x14ac:dyDescent="0.35"/>
    <row r="2" spans="1:3" ht="42.6" customHeight="1" x14ac:dyDescent="0.4">
      <c r="A2" s="552" t="s">
        <v>169</v>
      </c>
      <c r="B2" s="553"/>
      <c r="C2" s="554"/>
    </row>
    <row r="3" spans="1:3" ht="42.6" customHeight="1" x14ac:dyDescent="0.3">
      <c r="A3" s="555" t="str">
        <f>IF('Příloha 1 k dohodě'!C7="","",'Příloha 1 k dohodě'!C7)</f>
        <v/>
      </c>
      <c r="B3" s="556"/>
      <c r="C3" s="557"/>
    </row>
    <row r="4" spans="1:3" ht="21" x14ac:dyDescent="0.3">
      <c r="A4" s="537"/>
      <c r="B4" s="538"/>
      <c r="C4" s="539"/>
    </row>
    <row r="5" spans="1:3" ht="21" x14ac:dyDescent="0.3">
      <c r="A5" s="537" t="s">
        <v>170</v>
      </c>
      <c r="B5" s="538"/>
      <c r="C5" s="539"/>
    </row>
    <row r="6" spans="1:3" ht="31.2" x14ac:dyDescent="0.3">
      <c r="A6" s="558" t="s">
        <v>171</v>
      </c>
      <c r="B6" s="559"/>
      <c r="C6" s="560"/>
    </row>
    <row r="7" spans="1:3" ht="21" x14ac:dyDescent="0.3">
      <c r="A7" s="537" t="s">
        <v>172</v>
      </c>
      <c r="B7" s="538"/>
      <c r="C7" s="539"/>
    </row>
    <row r="8" spans="1:3" ht="21" x14ac:dyDescent="0.3">
      <c r="A8" s="537"/>
      <c r="B8" s="538"/>
      <c r="C8" s="539"/>
    </row>
    <row r="9" spans="1:3" ht="42.6" customHeight="1" x14ac:dyDescent="0.4">
      <c r="A9" s="546" t="s">
        <v>108</v>
      </c>
      <c r="B9" s="547"/>
      <c r="C9" s="548"/>
    </row>
    <row r="10" spans="1:3" ht="42.6" customHeight="1" x14ac:dyDescent="0.3">
      <c r="A10" s="549" t="str">
        <f>IF('Příloha 1 k dohodě'!C8="","",'Příloha 1 k dohodě'!C8)</f>
        <v/>
      </c>
      <c r="B10" s="550"/>
      <c r="C10" s="551"/>
    </row>
    <row r="11" spans="1:3" ht="21" x14ac:dyDescent="0.3">
      <c r="A11" s="537"/>
      <c r="B11" s="538"/>
      <c r="C11" s="539"/>
    </row>
    <row r="12" spans="1:3" ht="42.6" customHeight="1" x14ac:dyDescent="0.3">
      <c r="A12" s="537" t="s">
        <v>173</v>
      </c>
      <c r="B12" s="538"/>
      <c r="C12" s="539"/>
    </row>
    <row r="13" spans="1:3" ht="42.6" customHeight="1" x14ac:dyDescent="0.3">
      <c r="A13" s="40" t="str">
        <f>IF('Evidence docházky'!F5="","",'Evidence docházky'!F5)</f>
        <v/>
      </c>
      <c r="B13" s="38" t="s">
        <v>119</v>
      </c>
      <c r="C13" s="41" t="str">
        <f>IF('Evidence docházky'!K5="","",'Evidence docházky'!K5)</f>
        <v/>
      </c>
    </row>
    <row r="14" spans="1:3" ht="21" x14ac:dyDescent="0.3">
      <c r="A14" s="537"/>
      <c r="B14" s="538"/>
      <c r="C14" s="539"/>
    </row>
    <row r="15" spans="1:3" ht="42.6" customHeight="1" x14ac:dyDescent="0.3">
      <c r="A15" s="537" t="s">
        <v>174</v>
      </c>
      <c r="B15" s="538"/>
      <c r="C15" s="539"/>
    </row>
    <row r="16" spans="1:3" ht="42.6" customHeight="1" x14ac:dyDescent="0.3">
      <c r="A16" s="540" t="str">
        <f>IF('Příloha 1 k dohodě'!C5="","",'Příloha 1 k dohodě'!C5)</f>
        <v/>
      </c>
      <c r="B16" s="541"/>
      <c r="C16" s="542"/>
    </row>
    <row r="17" spans="1:3" ht="21" x14ac:dyDescent="0.3">
      <c r="A17" s="537"/>
      <c r="B17" s="538"/>
      <c r="C17" s="539"/>
    </row>
    <row r="18" spans="1:3" ht="114.6" customHeight="1" thickBot="1" x14ac:dyDescent="0.35">
      <c r="A18" s="543" t="s">
        <v>185</v>
      </c>
      <c r="B18" s="544"/>
      <c r="C18" s="545"/>
    </row>
    <row r="19" spans="1:3" x14ac:dyDescent="0.3">
      <c r="A19" s="39"/>
      <c r="B19" s="39"/>
      <c r="C19" s="39"/>
    </row>
    <row r="20" spans="1:3" x14ac:dyDescent="0.3">
      <c r="A20" s="39"/>
      <c r="B20" s="39"/>
      <c r="C20" s="39"/>
    </row>
  </sheetData>
  <sheetProtection algorithmName="SHA-512" hashValue="fk15C3mrneX/58+HKW5zRn+KxYd2A67DvzRpbBuGKfBqG7H2xw0Cc8wjm+3/da1iGDPKQlNTNbaDL9uXvbM4pA==" saltValue="/dupKiWLE+MlBfN5deHwsA==" spinCount="100000" sheet="1" objects="1" scenarios="1"/>
  <mergeCells count="16">
    <mergeCell ref="A7:C7"/>
    <mergeCell ref="A2:C2"/>
    <mergeCell ref="A3:C3"/>
    <mergeCell ref="A4:C4"/>
    <mergeCell ref="A5:C5"/>
    <mergeCell ref="A6:C6"/>
    <mergeCell ref="A15:C15"/>
    <mergeCell ref="A16:C16"/>
    <mergeCell ref="A17:C17"/>
    <mergeCell ref="A18:C18"/>
    <mergeCell ref="A8:C8"/>
    <mergeCell ref="A9:C9"/>
    <mergeCell ref="A10:C10"/>
    <mergeCell ref="A11:C11"/>
    <mergeCell ref="A12:C12"/>
    <mergeCell ref="A14:C14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cis</vt:lpstr>
      <vt:lpstr>Příloha 1 k dohodě</vt:lpstr>
      <vt:lpstr>Příloha 2 k dohodě</vt:lpstr>
      <vt:lpstr>Příloha 3 k dohodě</vt:lpstr>
      <vt:lpstr>Příloha 4 k dohodě</vt:lpstr>
      <vt:lpstr>Příloha 5 k dohodě</vt:lpstr>
      <vt:lpstr>Evidence docházky</vt:lpstr>
      <vt:lpstr>Závěrečný protokol</vt:lpstr>
      <vt:lpstr>označení učebny</vt:lpstr>
      <vt:lpstr>'Evidence docházky'!Názvy_tisku</vt:lpstr>
      <vt:lpstr>'Příloha 1 k dohodě'!Názvy_tisku</vt:lpstr>
      <vt:lpstr>'Příloha 2 k dohodě'!Názvy_tisku</vt:lpstr>
      <vt:lpstr>'Příloha 3 k dohodě'!Názvy_tisku</vt:lpstr>
      <vt:lpstr>'Příloha 5 k dohodě'!Názvy_tisku</vt:lpstr>
      <vt:lpstr>'Závěrečný protokol'!Názvy_tisku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Jiříček Petr Ing. (MPSV)</dc:creator>
  <cp:lastModifiedBy>Kopská Jaroslava Ing. (UPS-KHA)</cp:lastModifiedBy>
  <cp:lastPrinted>2019-05-28T09:15:48Z</cp:lastPrinted>
  <dcterms:created xsi:type="dcterms:W3CDTF">2011-04-08T08:05:43Z</dcterms:created>
  <dcterms:modified xsi:type="dcterms:W3CDTF">2019-05-28T09:32:38Z</dcterms:modified>
</cp:coreProperties>
</file>